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Y:\omb-gss-mymarketplace\results-de\documents\"/>
    </mc:Choice>
  </mc:AlternateContent>
  <xr:revisionPtr revIDLastSave="0" documentId="13_ncr:1_{FD29E178-CD96-4358-8FD9-812B5195E7D1}" xr6:coauthVersionLast="44" xr6:coauthVersionMax="44" xr10:uidLastSave="{00000000-0000-0000-0000-000000000000}"/>
  <workbookProtection lockStructure="1"/>
  <bookViews>
    <workbookView xWindow="2955" yWindow="1275" windowWidth="21135" windowHeight="13710" xr2:uid="{00000000-000D-0000-FFFF-FFFF00000000}"/>
  </bookViews>
  <sheets>
    <sheet name="Environmental Purchases Summary" sheetId="1" r:id="rId1"/>
    <sheet name="ChartData" sheetId="2" r:id="rId2"/>
    <sheet name="report data" sheetId="4" r:id="rId3"/>
    <sheet name="Mozart Reports" sheetId="3" state="veryHidden" r:id="rId4"/>
  </sheets>
  <definedNames>
    <definedName name="_xlnm._FilterDatabase" localSheetId="2" hidden="1">'report data'!$A$1:$I$377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7" i="1" l="1"/>
  <c r="L18" i="1"/>
  <c r="H14" i="2" l="1"/>
  <c r="D14" i="2" s="1"/>
  <c r="H11" i="2"/>
  <c r="H12" i="2"/>
  <c r="D12" i="2" s="1"/>
  <c r="H13" i="2"/>
  <c r="H10" i="2"/>
  <c r="G11" i="2"/>
  <c r="G12" i="2"/>
  <c r="C12" i="2" s="1"/>
  <c r="G13" i="2"/>
  <c r="G14" i="2"/>
  <c r="C14" i="2" s="1"/>
  <c r="G10" i="2"/>
  <c r="E11" i="2"/>
  <c r="F11" i="2" s="1"/>
  <c r="B11" i="2" s="1"/>
  <c r="E12" i="2"/>
  <c r="E13" i="2"/>
  <c r="F13" i="2" s="1"/>
  <c r="B13" i="2" s="1"/>
  <c r="E14" i="2"/>
  <c r="E10" i="2"/>
  <c r="F10" i="2" s="1"/>
  <c r="B10" i="2" s="1"/>
  <c r="A11" i="2"/>
  <c r="A12" i="2"/>
  <c r="A13" i="2"/>
  <c r="A14" i="2"/>
  <c r="A10" i="2"/>
  <c r="D5" i="2"/>
  <c r="B7" i="2"/>
  <c r="B6" i="2"/>
  <c r="D1" i="2"/>
  <c r="B3" i="2"/>
  <c r="B2" i="2"/>
  <c r="F3" i="1"/>
  <c r="F2" i="1"/>
  <c r="Q26" i="1"/>
  <c r="Q27" i="1"/>
  <c r="Q28" i="1"/>
  <c r="Q29" i="1"/>
  <c r="Q30" i="1"/>
  <c r="Q31" i="1"/>
  <c r="Q32" i="1"/>
  <c r="Q33" i="1"/>
  <c r="Q34" i="1"/>
  <c r="Q25" i="1"/>
  <c r="O34" i="1"/>
  <c r="O26" i="1"/>
  <c r="O27" i="1"/>
  <c r="O28" i="1"/>
  <c r="O29" i="1"/>
  <c r="O30" i="1"/>
  <c r="O31" i="1"/>
  <c r="O32" i="1"/>
  <c r="O33" i="1"/>
  <c r="O25" i="1"/>
  <c r="I26" i="1"/>
  <c r="I27" i="1"/>
  <c r="I28" i="1"/>
  <c r="S28" i="1" s="1"/>
  <c r="R28" i="1" s="1"/>
  <c r="I29" i="1"/>
  <c r="I30" i="1"/>
  <c r="I31" i="1"/>
  <c r="I32" i="1"/>
  <c r="S32" i="1" s="1"/>
  <c r="R32" i="1" s="1"/>
  <c r="I33" i="1"/>
  <c r="I34" i="1"/>
  <c r="N34" i="1" s="1"/>
  <c r="I25" i="1"/>
  <c r="H26" i="1"/>
  <c r="H27" i="1"/>
  <c r="H28" i="1"/>
  <c r="H29" i="1"/>
  <c r="H30" i="1"/>
  <c r="H31" i="1"/>
  <c r="H32" i="1"/>
  <c r="H33" i="1"/>
  <c r="H34" i="1"/>
  <c r="H25" i="1"/>
  <c r="B26" i="1"/>
  <c r="B27" i="1"/>
  <c r="B28" i="1"/>
  <c r="B29" i="1"/>
  <c r="B30" i="1"/>
  <c r="B31" i="1"/>
  <c r="B32" i="1"/>
  <c r="B33" i="1"/>
  <c r="B34" i="1"/>
  <c r="B25" i="1"/>
  <c r="J21" i="1"/>
  <c r="J20" i="1"/>
  <c r="J15" i="1"/>
  <c r="J17" i="1"/>
  <c r="J18" i="1"/>
  <c r="J9" i="1"/>
  <c r="J10" i="1"/>
  <c r="J7" i="1"/>
  <c r="K27" i="1" s="1"/>
  <c r="P32" i="1" l="1"/>
  <c r="B8" i="2"/>
  <c r="D10" i="2"/>
  <c r="F14" i="2"/>
  <c r="B14" i="2" s="1"/>
  <c r="F12" i="2"/>
  <c r="B12" i="2" s="1"/>
  <c r="S33" i="1"/>
  <c r="R33" i="1" s="1"/>
  <c r="S29" i="1"/>
  <c r="R29" i="1" s="1"/>
  <c r="C10" i="2"/>
  <c r="C13" i="2"/>
  <c r="C11" i="2"/>
  <c r="D13" i="2"/>
  <c r="D11" i="2"/>
  <c r="N30" i="1"/>
  <c r="N26" i="1"/>
  <c r="P33" i="1"/>
  <c r="P29" i="1"/>
  <c r="S34" i="1"/>
  <c r="R34" i="1" s="1"/>
  <c r="P28" i="1"/>
  <c r="S31" i="1"/>
  <c r="R31" i="1" s="1"/>
  <c r="S27" i="1"/>
  <c r="R27" i="1" s="1"/>
  <c r="N33" i="1"/>
  <c r="N29" i="1"/>
  <c r="I37" i="1"/>
  <c r="K37" i="1" s="1"/>
  <c r="N32" i="1"/>
  <c r="N28" i="1"/>
  <c r="Q38" i="1"/>
  <c r="P31" i="1"/>
  <c r="P27" i="1"/>
  <c r="N31" i="1"/>
  <c r="O37" i="1"/>
  <c r="P34" i="1"/>
  <c r="P30" i="1"/>
  <c r="P26" i="1"/>
  <c r="K32" i="1"/>
  <c r="K28" i="1"/>
  <c r="K30" i="1"/>
  <c r="N25" i="1"/>
  <c r="N27" i="1"/>
  <c r="O38" i="1"/>
  <c r="K26" i="1"/>
  <c r="Q37" i="1"/>
  <c r="S25" i="1"/>
  <c r="P25" i="1"/>
  <c r="K33" i="1"/>
  <c r="K29" i="1"/>
  <c r="K34" i="1"/>
  <c r="S30" i="1"/>
  <c r="R30" i="1" s="1"/>
  <c r="S26" i="1"/>
  <c r="R26" i="1" s="1"/>
  <c r="I38" i="1"/>
  <c r="K38" i="1" s="1"/>
  <c r="K25" i="1"/>
  <c r="K31" i="1"/>
  <c r="J8" i="1"/>
  <c r="N38" i="1" l="1"/>
  <c r="N37" i="1"/>
  <c r="P37" i="1"/>
  <c r="S37" i="1"/>
  <c r="R37" i="1" s="1"/>
  <c r="S38" i="1"/>
  <c r="R38" i="1" s="1"/>
  <c r="R25" i="1"/>
  <c r="P38" i="1"/>
  <c r="J16" i="1"/>
  <c r="B4" i="2"/>
  <c r="L9" i="1"/>
  <c r="L10" i="1"/>
  <c r="L8" i="1"/>
  <c r="J19" i="1" l="1"/>
  <c r="L19" i="1" s="1"/>
  <c r="L16" i="1"/>
  <c r="J11" i="1"/>
  <c r="L11" i="1" s="1"/>
</calcChain>
</file>

<file path=xl/sharedStrings.xml><?xml version="1.0" encoding="utf-8"?>
<sst xmlns="http://schemas.openxmlformats.org/spreadsheetml/2006/main" count="407" uniqueCount="152">
  <si>
    <t>ENVIRONMENTAL PURCHASES SUMMARY REPORT</t>
  </si>
  <si>
    <t xml:space="preserve"> Customer:</t>
  </si>
  <si>
    <t xml:space="preserve"> Master #:</t>
  </si>
  <si>
    <t>TOTAL SPEND AND ENVIRONMENTAL PURCHASES</t>
  </si>
  <si>
    <t>Feature type</t>
  </si>
  <si>
    <t>Total $</t>
  </si>
  <si>
    <t>% of total $</t>
  </si>
  <si>
    <t xml:space="preserve"> All products</t>
  </si>
  <si>
    <t xml:space="preserve"> 100%</t>
  </si>
  <si>
    <t xml:space="preserve">        Any eco features</t>
  </si>
  <si>
    <t xml:space="preserve">               Basic eco features</t>
  </si>
  <si>
    <t xml:space="preserve">               Advanced eco features</t>
  </si>
  <si>
    <t xml:space="preserve">        No eco features</t>
  </si>
  <si>
    <t>PAPER PRODUCT SPEND AND ENVIRONMENTAL PURCHASES</t>
  </si>
  <si>
    <t>% of paper $</t>
  </si>
  <si>
    <t xml:space="preserve"> Paper products</t>
  </si>
  <si>
    <t xml:space="preserve"> Avg. post-consumer % (all paper by weight)  </t>
  </si>
  <si>
    <t xml:space="preserve"> Avg. post-consumer % (copy paper only by weight)  </t>
  </si>
  <si>
    <t>TOP TEN PRODUCT CATEGORIES AND ENVIRONMENTAL PENETRATION BY $ SPEND</t>
  </si>
  <si>
    <t xml:space="preserve"> Staples department name &amp; number</t>
  </si>
  <si>
    <t>Basic</t>
  </si>
  <si>
    <t>Advanced</t>
  </si>
  <si>
    <t>None</t>
  </si>
  <si>
    <t>Paper</t>
  </si>
  <si>
    <t>INK/LASER PRINTER CARTRDG</t>
  </si>
  <si>
    <t>FOOD AND BREAKROOM</t>
  </si>
  <si>
    <t>COPIER AND FAX CARTRIDGES</t>
  </si>
  <si>
    <t>Office Machines</t>
  </si>
  <si>
    <t>Computer Accessories</t>
  </si>
  <si>
    <t>DIRECT &amp; VFC'S</t>
  </si>
  <si>
    <t>Pads &amp; Memos</t>
  </si>
  <si>
    <t>CHEMICALS AND CLEANERS</t>
  </si>
  <si>
    <t xml:space="preserve">Top 5 categories combined                                        </t>
  </si>
  <si>
    <t xml:space="preserve"> Top 10 categories combined                                        </t>
  </si>
  <si>
    <t>Definitions and Notes:</t>
  </si>
  <si>
    <t>Paper products:</t>
  </si>
  <si>
    <t>Products wholly composed (except for minor parts) of any grade of paper. Paper</t>
  </si>
  <si>
    <t>based categories include copy papers, legal pads, notebooks, filing, post-it notes, envelopes,</t>
  </si>
  <si>
    <t>boxes, paper towels, tissue, etc.</t>
  </si>
  <si>
    <t>Any eco features:</t>
  </si>
  <si>
    <t>Products that meet one or more of the environmental attributes that Staples tracks</t>
  </si>
  <si>
    <t>in our systems based on information provided by suppliers. Includes recycled or remanufactured</t>
  </si>
  <si>
    <t>content, numerous environmental certifications or standards, and other environmental design</t>
  </si>
  <si>
    <t>elements (refillable, bio-based content, etc.)</t>
  </si>
  <si>
    <t>Basic eco features:</t>
  </si>
  <si>
    <t>Tend to be more common features among products in the industry. Specifically,</t>
  </si>
  <si>
    <t>products that contain less than 30% post-consumer content; meet less comprehensive certifications</t>
  </si>
  <si>
    <t>or features (SFI, AP nontoxic, Indoor Advantage certified, Greenguard certified), or have other more</t>
  </si>
  <si>
    <t>common designs (refillable pens, solar powered calculators, etc.)</t>
  </si>
  <si>
    <t>Advanced eco features:</t>
  </si>
  <si>
    <t>Meet leading environmental standards or features:  30%+ post-consumer</t>
  </si>
  <si>
    <t>recycled;  remanufactured;  certified to one of the following leading standards (Forest Stewardship</t>
  </si>
  <si>
    <t>Council®, Green Seal™, EPA Design for the Environment, ENERGY STAR®, EPEAT, BPI compostable,</t>
  </si>
  <si>
    <t>USDA Organic, Rainforest Alliance Certified™, Fair Trade Certified™, level®, or Cradle to Cradle™)</t>
  </si>
  <si>
    <t>or contain &gt;= 30% bio-based plastics or agricultural residues.</t>
  </si>
  <si>
    <t>No eco features:</t>
  </si>
  <si>
    <t>Products that do not contain any environmental features tracked by Staples.</t>
  </si>
  <si>
    <t>Some products in this category may have environmental attributes that can not be captured by Staples</t>
  </si>
  <si>
    <t>or are not reported by the supplier.</t>
  </si>
  <si>
    <t>Please note that all information in this report is based on supplier provided and maintained information.</t>
  </si>
  <si>
    <t>Staples strives to work with suppliers to ensure their claims are accurate and expect that suppliers can</t>
  </si>
  <si>
    <t>substantiate their claims to Staples and our customers.  Staples is unable to capture and include</t>
  </si>
  <si>
    <t>environmental attributes for certain types of items in this report, including services and products like</t>
  </si>
  <si>
    <t>custom print, project furniture, promotional products, and wholesaler items. As a result, these items</t>
  </si>
  <si>
    <t>are considered to have no environmental features for this report.</t>
  </si>
  <si>
    <t>Prod Dept</t>
  </si>
  <si>
    <t>Adj Gross Sales</t>
  </si>
  <si>
    <t>JANITORIAL PAPER</t>
  </si>
  <si>
    <t>Ink Writing</t>
  </si>
  <si>
    <t>Post-It Notes &amp; Index Car</t>
  </si>
  <si>
    <t>SAFETY &amp; MEDICAL SUPPLIES</t>
  </si>
  <si>
    <t>FACILITIES SUPPLIES</t>
  </si>
  <si>
    <t>Labels &amp; Tags</t>
  </si>
  <si>
    <t>Markers</t>
  </si>
  <si>
    <t>Envelopes</t>
  </si>
  <si>
    <t>Filing</t>
  </si>
  <si>
    <t>Presentation</t>
  </si>
  <si>
    <t>Business Tools</t>
  </si>
  <si>
    <t>Business Essentials</t>
  </si>
  <si>
    <t>Binders</t>
  </si>
  <si>
    <t>FACILITIES MAINTENANCE</t>
  </si>
  <si>
    <t>Retail Supplies</t>
  </si>
  <si>
    <t>BOARDS &amp; EASELS</t>
  </si>
  <si>
    <t>Desk Accessories</t>
  </si>
  <si>
    <t>Circuit Protection, Cable</t>
  </si>
  <si>
    <t>LASER BASED PRINTING</t>
  </si>
  <si>
    <t>School &amp; Art Supplies</t>
  </si>
  <si>
    <t>Dated Goods &amp; Organizers</t>
  </si>
  <si>
    <t>Storage &amp; Organization</t>
  </si>
  <si>
    <t>DIGITAL STORAGE</t>
  </si>
  <si>
    <t>Red Rope</t>
  </si>
  <si>
    <t>LIGHTING &amp; OFFICE DECOR</t>
  </si>
  <si>
    <t>CONTRACT PRINT</t>
  </si>
  <si>
    <t>Lead Writing</t>
  </si>
  <si>
    <t>Calculators</t>
  </si>
  <si>
    <t>Telephones</t>
  </si>
  <si>
    <t>DESKS AND COLLECTIONS</t>
  </si>
  <si>
    <t>Forms</t>
  </si>
  <si>
    <t>Teaching &amp; Education</t>
  </si>
  <si>
    <t>File Cabinets</t>
  </si>
  <si>
    <t>Carts &amp; Stands</t>
  </si>
  <si>
    <t>AUDIO</t>
  </si>
  <si>
    <t>STORAGE</t>
  </si>
  <si>
    <t>MOBILE PHONES AND ACCESSO</t>
  </si>
  <si>
    <t>INPUT</t>
  </si>
  <si>
    <t>Personal Organizers</t>
  </si>
  <si>
    <t>Chair Mats</t>
  </si>
  <si>
    <t>BUSINESS CASES &amp; ACCESSOR</t>
  </si>
  <si>
    <t>Desktop Computers</t>
  </si>
  <si>
    <t>SAFES AND SECURITY</t>
  </si>
  <si>
    <t>STYLE AT STAPLES</t>
  </si>
  <si>
    <t>SEASONAL SUPP GIFTS&amp;BOOKS</t>
  </si>
  <si>
    <t>_UNKWN</t>
  </si>
  <si>
    <t>CUSTOM PRINTING</t>
  </si>
  <si>
    <t>Imaging</t>
  </si>
  <si>
    <t>Unassigned Office Supplie</t>
  </si>
  <si>
    <t>Prop. Forms/Promotional</t>
  </si>
  <si>
    <t>Store Supplies</t>
  </si>
  <si>
    <t>1</t>
  </si>
  <si>
    <t>2F15F76011E9D4B7D62B0080EFC5076B</t>
  </si>
  <si>
    <t>&lt;mi app="e" ver="19"&gt;
 &lt;rsloc guid="2F15F76011E9D4B7D62B0080EFC5076B"&gt;&lt;ri name="Environmental Purchases Summary" id="8D95F458400F1FC6258D0CA4458B4BE7" path="\CDC Sales\Public Objects\Reports\Customer\Environmental Purchases Summary"&gt;&lt;ci ps="Export Engine" srv="lmstpnasp01.staples.com" prj="CDC Sales" prjid="99360E4A11E30C190EFF00802FB7B94D" li="HerRo002" am="s" /&gt;&lt;lu ut="9/11/2019 5:11:25 PM" si="" msgID="" /&gt;&lt;/ri&gt;&lt;do chartas="" pa="0" ct="x" c3="1" cfmt="1" fmt="1" saf="0" afg="1" rafg="1" cwd="1" ab="1" af="1" om="0" ag="0" hs="1" ks="0" lck="0" ppt="1" wpt="1" dcom="0"&gt;&lt;details dbit="6851741490" dsel="39" /&gt; &lt;/do&gt;&lt;export pgopt="ALL" lyopt="CURRENT"/&gt;&lt;pgs&gt;&lt;pg rows="69" cols="24" nrr="0" nrc="0"&gt;&lt;pg&gt;&lt;attEl aen="Layout" aeid="K3" aedn="Layout 1"/&gt;&lt;/pg&gt;&lt;bls&gt;&lt;bl sr="-1" sc="-1" rfetch="0" cfetch="0" posid="1"&gt;&lt;excel&gt;&lt;epo ews="Environmental Purchases Summary" ece="A1" ptn="" rows="69" cols="24" /&gt;&lt;esdo ews="" ece="" ptn="" /&gt;&lt;/excel&gt;&lt;/bl&gt;&lt;/bls&gt;&lt;/pg&gt;&lt;/pgs&gt;&lt;/rsloc&gt; &lt;/mi&gt;</t>
  </si>
  <si>
    <t>MasterNumber</t>
  </si>
  <si>
    <t>MasterName</t>
  </si>
  <si>
    <t>Primary_Category</t>
  </si>
  <si>
    <t>Prod_Dept</t>
  </si>
  <si>
    <t>Adj_Gross_Sales</t>
  </si>
  <si>
    <t>Toner</t>
  </si>
  <si>
    <t>Ship &amp; Pack</t>
  </si>
  <si>
    <t>Shipping &amp; Mailing Suppli</t>
  </si>
  <si>
    <t>Breakroom</t>
  </si>
  <si>
    <t>Generalist Tech</t>
  </si>
  <si>
    <t>JanSan</t>
  </si>
  <si>
    <t>Office Supplies</t>
  </si>
  <si>
    <t>Miscellaneous</t>
  </si>
  <si>
    <t>Specialist Tech</t>
  </si>
  <si>
    <t>Transactional Furniture</t>
  </si>
  <si>
    <t>Print</t>
  </si>
  <si>
    <t>ADVANCEDECO_AGS</t>
  </si>
  <si>
    <t>BASICECO_AGS</t>
  </si>
  <si>
    <t>TOTALWEIGHT</t>
  </si>
  <si>
    <t>PAPERPRODADVANCED_AGS</t>
  </si>
  <si>
    <t>PAPERPRODBASIC_AGS</t>
  </si>
  <si>
    <t>PAPERPRODall_AGS</t>
  </si>
  <si>
    <t>PAPERPRODPCCWEIGHT</t>
  </si>
  <si>
    <t>TOTALPAPERPRODWEIGHT</t>
  </si>
  <si>
    <t>PAPERDEPTPCCWEIGHT</t>
  </si>
  <si>
    <t>TOTALPAPERDEPTPCCWEIGHT</t>
  </si>
  <si>
    <t>productdeptnumber</t>
  </si>
  <si>
    <t>1061944</t>
  </si>
  <si>
    <t>STATE OF DELAWARE/SW</t>
  </si>
  <si>
    <t>Portable Computers</t>
  </si>
  <si>
    <t>COPIERS, FAXES,&amp; SCANNERS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</si>
</sst>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(&quot;$&quot;#,##0.00\)"/>
    <numFmt numFmtId="165" formatCode="&quot;$&quot;#,##0;\(&quot;$&quot;#,##0\)"/>
    <numFmt numFmtId="166" formatCode="0%;\(0%\)"/>
    <numFmt numFmtId="167" formatCode="_(&quot;$&quot;* #,##0_);_(&quot;$&quot;* \(#,##0\);_(&quot;$&quot;* &quot;-&quot;??_);_(@_)"/>
    <numFmt numFmtId="168" formatCode="0.0%"/>
    <numFmt numFmtId="169" formatCode="0.0%;\(0.0%\)"/>
  </numFmts>
  <fonts count="12" x14ac:knownFonts="1">
    <font>
      <sz val="10"/>
      <color rgb="FF000000"/>
      <name val="Arial"/>
    </font>
    <font>
      <sz val="10"/>
      <color rgb="FF000000"/>
      <name val="Arial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u/>
      <sz val="8"/>
      <color rgb="FF000000"/>
      <name val="Calibri"/>
      <family val="2"/>
      <scheme val="minor"/>
    </font>
    <font>
      <u/>
      <sz val="8"/>
      <color rgb="FF00000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DADADA"/>
      </patternFill>
    </fill>
    <fill>
      <patternFill patternType="solid">
        <fgColor rgb="FFDFDFDF"/>
      </patternFill>
    </fill>
    <fill>
      <patternFill patternType="solid">
        <fgColor rgb="FFFFFFFF"/>
      </patternFill>
    </fill>
    <fill>
      <patternFill patternType="none"/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5" borderId="1"/>
  </cellStyleXfs>
  <cellXfs count="62">
    <xf numFmtId="0" fontId="0" fillId="0" borderId="0" xfId="0"/>
    <xf numFmtId="0" fontId="2" fillId="0" borderId="0" xfId="0" applyFont="1"/>
    <xf numFmtId="44" fontId="2" fillId="0" borderId="0" xfId="2" applyFont="1"/>
    <xf numFmtId="0" fontId="2" fillId="0" borderId="8" xfId="0" applyFont="1" applyBorder="1"/>
    <xf numFmtId="0" fontId="3" fillId="0" borderId="8" xfId="0" applyFont="1" applyBorder="1"/>
    <xf numFmtId="44" fontId="3" fillId="0" borderId="8" xfId="2" applyFont="1" applyBorder="1"/>
    <xf numFmtId="43" fontId="3" fillId="0" borderId="8" xfId="1" applyFont="1" applyBorder="1"/>
    <xf numFmtId="0" fontId="6" fillId="0" borderId="0" xfId="0" applyFont="1"/>
    <xf numFmtId="0" fontId="5" fillId="4" borderId="0" xfId="0" applyFont="1" applyFill="1" applyAlignment="1"/>
    <xf numFmtId="0" fontId="5" fillId="0" borderId="0" xfId="0" applyFont="1"/>
    <xf numFmtId="0" fontId="10" fillId="4" borderId="1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wrapText="1"/>
    </xf>
    <xf numFmtId="167" fontId="4" fillId="6" borderId="12" xfId="2" applyNumberFormat="1" applyFont="1" applyFill="1" applyBorder="1" applyAlignment="1">
      <alignment wrapText="1"/>
    </xf>
    <xf numFmtId="43" fontId="4" fillId="6" borderId="12" xfId="1" applyFont="1" applyFill="1" applyBorder="1" applyAlignment="1">
      <alignment wrapText="1"/>
    </xf>
    <xf numFmtId="44" fontId="4" fillId="6" borderId="12" xfId="2" applyFont="1" applyFill="1" applyBorder="1" applyAlignment="1">
      <alignment wrapText="1"/>
    </xf>
    <xf numFmtId="4" fontId="3" fillId="0" borderId="8" xfId="0" applyNumberFormat="1" applyFont="1" applyBorder="1"/>
    <xf numFmtId="0" fontId="5" fillId="4" borderId="8" xfId="0" applyFont="1" applyFill="1" applyBorder="1" applyAlignment="1">
      <alignment horizontal="left" vertical="center" wrapText="1"/>
    </xf>
    <xf numFmtId="166" fontId="5" fillId="4" borderId="8" xfId="0" applyNumberFormat="1" applyFont="1" applyFill="1" applyBorder="1" applyAlignment="1">
      <alignment vertical="center"/>
    </xf>
    <xf numFmtId="167" fontId="5" fillId="4" borderId="9" xfId="2" applyNumberFormat="1" applyFont="1" applyFill="1" applyBorder="1" applyAlignment="1">
      <alignment vertical="top" wrapText="1"/>
    </xf>
    <xf numFmtId="167" fontId="5" fillId="4" borderId="8" xfId="2" applyNumberFormat="1" applyFont="1" applyFill="1" applyBorder="1" applyAlignment="1">
      <alignment vertical="center"/>
    </xf>
    <xf numFmtId="167" fontId="5" fillId="4" borderId="0" xfId="0" applyNumberFormat="1" applyFont="1" applyFill="1" applyAlignment="1"/>
    <xf numFmtId="169" fontId="5" fillId="4" borderId="9" xfId="0" applyNumberFormat="1" applyFont="1" applyFill="1" applyBorder="1" applyAlignment="1">
      <alignment vertical="top" wrapText="1"/>
    </xf>
    <xf numFmtId="0" fontId="6" fillId="6" borderId="8" xfId="0" applyFont="1" applyFill="1" applyBorder="1"/>
    <xf numFmtId="44" fontId="6" fillId="6" borderId="8" xfId="0" applyNumberFormat="1" applyFont="1" applyFill="1" applyBorder="1"/>
    <xf numFmtId="0" fontId="6" fillId="0" borderId="1" xfId="0" applyFont="1" applyBorder="1"/>
    <xf numFmtId="164" fontId="6" fillId="4" borderId="13" xfId="0" applyNumberFormat="1" applyFont="1" applyFill="1" applyBorder="1" applyAlignment="1">
      <alignment horizontal="right" vertical="center"/>
    </xf>
    <xf numFmtId="164" fontId="6" fillId="4" borderId="8" xfId="0" applyNumberFormat="1" applyFont="1" applyFill="1" applyBorder="1" applyAlignment="1">
      <alignment horizontal="right" vertical="center"/>
    </xf>
    <xf numFmtId="164" fontId="6" fillId="4" borderId="12" xfId="0" applyNumberFormat="1" applyFont="1" applyFill="1" applyBorder="1" applyAlignment="1">
      <alignment horizontal="right" vertical="center"/>
    </xf>
    <xf numFmtId="166" fontId="6" fillId="4" borderId="13" xfId="0" applyNumberFormat="1" applyFont="1" applyFill="1" applyBorder="1" applyAlignment="1">
      <alignment horizontal="center" vertical="center"/>
    </xf>
    <xf numFmtId="164" fontId="6" fillId="4" borderId="13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left" vertical="top" wrapText="1"/>
    </xf>
    <xf numFmtId="167" fontId="5" fillId="4" borderId="10" xfId="2" applyNumberFormat="1" applyFont="1" applyFill="1" applyBorder="1" applyAlignment="1">
      <alignment horizontal="center"/>
    </xf>
    <xf numFmtId="167" fontId="5" fillId="4" borderId="11" xfId="2" applyNumberFormat="1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5" fillId="4" borderId="7" xfId="0" applyFont="1" applyFill="1" applyBorder="1" applyAlignment="1">
      <alignment horizontal="left" vertical="top" wrapText="1"/>
    </xf>
    <xf numFmtId="0" fontId="5" fillId="4" borderId="3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5" fillId="4" borderId="6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 vertical="top" wrapText="1"/>
    </xf>
    <xf numFmtId="167" fontId="5" fillId="4" borderId="10" xfId="0" applyNumberFormat="1" applyFont="1" applyFill="1" applyBorder="1" applyAlignment="1">
      <alignment horizontal="center"/>
    </xf>
    <xf numFmtId="167" fontId="5" fillId="4" borderId="11" xfId="0" applyNumberFormat="1" applyFont="1" applyFill="1" applyBorder="1" applyAlignment="1">
      <alignment horizontal="center"/>
    </xf>
    <xf numFmtId="166" fontId="5" fillId="4" borderId="8" xfId="0" applyNumberFormat="1" applyFont="1" applyFill="1" applyBorder="1" applyAlignment="1">
      <alignment horizontal="center" vertical="top" wrapText="1"/>
    </xf>
    <xf numFmtId="9" fontId="5" fillId="4" borderId="8" xfId="0" applyNumberFormat="1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right" vertical="top" wrapText="1"/>
    </xf>
    <xf numFmtId="168" fontId="5" fillId="4" borderId="8" xfId="3" applyNumberFormat="1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left" vertical="center" wrapText="1"/>
    </xf>
    <xf numFmtId="165" fontId="5" fillId="4" borderId="8" xfId="0" applyNumberFormat="1" applyFont="1" applyFill="1" applyBorder="1" applyAlignment="1">
      <alignment horizontal="center" vertical="center"/>
    </xf>
    <xf numFmtId="166" fontId="5" fillId="4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top" wrapText="1"/>
    </xf>
    <xf numFmtId="165" fontId="5" fillId="4" borderId="9" xfId="0" applyNumberFormat="1" applyFont="1" applyFill="1" applyBorder="1" applyAlignment="1">
      <alignment horizontal="center" vertical="top" wrapText="1"/>
    </xf>
    <xf numFmtId="166" fontId="5" fillId="4" borderId="9" xfId="0" applyNumberFormat="1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10" fillId="4" borderId="1" xfId="0" applyFont="1" applyFill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48513EA3-ED57-4C1A-A44E-EC5BB8DB5F82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ot="0" vert="horz"/>
          <a:lstStyle/>
          <a:p>
            <a:pPr>
              <a:defRPr sz="15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5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All Products - Environmental Profile</a:t>
            </a:r>
          </a:p>
        </c:rich>
      </c:tx>
      <c:overlay val="0"/>
      <c:spPr>
        <a:solidFill>
          <a:srgbClr val="000000">
            <a:alpha val="0"/>
          </a:srgbClr>
        </a:solidFill>
        <a:ln>
          <a:noFill/>
        </a:ln>
      </c:spPr>
    </c:title>
    <c:autoTitleDeleted val="0"/>
    <c:view3D>
      <c:rotX val="90"/>
      <c:hPercent val="100"/>
      <c:rotY val="18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4F81BD">
                  <a:alpha val="10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3D48-4606-8B3D-B2FC1920EA14}"/>
              </c:ext>
            </c:extLst>
          </c:dPt>
          <c:dPt>
            <c:idx val="1"/>
            <c:bubble3D val="0"/>
            <c:spPr>
              <a:solidFill>
                <a:srgbClr val="9BBB59">
                  <a:alpha val="10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3D48-4606-8B3D-B2FC1920EA14}"/>
              </c:ext>
            </c:extLst>
          </c:dPt>
          <c:dPt>
            <c:idx val="2"/>
            <c:bubble3D val="0"/>
            <c:spPr>
              <a:solidFill>
                <a:srgbClr val="C05046">
                  <a:alpha val="10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3D48-4606-8B3D-B2FC1920EA14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ChartData!$A$2:$A$4</c:f>
              <c:strCache>
                <c:ptCount val="3"/>
                <c:pt idx="0">
                  <c:v>Basic</c:v>
                </c:pt>
                <c:pt idx="1">
                  <c:v>Advanced</c:v>
                </c:pt>
                <c:pt idx="2">
                  <c:v>None</c:v>
                </c:pt>
              </c:strCache>
            </c:strRef>
          </c:cat>
          <c:val>
            <c:numRef>
              <c:f>ChartData!$B$2:$B$4</c:f>
              <c:numCache>
                <c:formatCode>"$"#,##0.00;\("$"#,##0.00\)</c:formatCode>
                <c:ptCount val="3"/>
                <c:pt idx="0">
                  <c:v>1013993.1000000002</c:v>
                </c:pt>
                <c:pt idx="1">
                  <c:v>402339.50999999983</c:v>
                </c:pt>
                <c:pt idx="2">
                  <c:v>2628636.6399999987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'ChartData'!$B$1:$B$0</c15:sqref>
                        </c15:formulaRef>
                      </c:ext>
                    </c:extLst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6-3D48-4606-8B3D-B2FC1920E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000000">
            <a:alpha val="0"/>
          </a:srgbClr>
        </a:solidFill>
        <a:ln>
          <a:noFill/>
        </a:ln>
      </c:spPr>
    </c:plotArea>
    <c:plotVisOnly val="1"/>
    <c:dispBlanksAs val="gap"/>
    <c:showDLblsOverMax val="1"/>
  </c:chart>
  <c:spPr>
    <a:solidFill>
      <a:srgbClr val="FFFFFF">
        <a:alpha val="100000"/>
      </a:srgbClr>
    </a:solidFill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Products - Environmental Profile</a:t>
            </a:r>
          </a:p>
        </c:rich>
      </c:tx>
      <c:overlay val="0"/>
      <c:spPr>
        <a:solidFill>
          <a:srgbClr val="000000">
            <a:alpha val="0"/>
          </a:srgbClr>
        </a:solidFill>
        <a:ln>
          <a:noFill/>
        </a:ln>
      </c:spPr>
    </c:title>
    <c:autoTitleDeleted val="0"/>
    <c:view3D>
      <c:rotX val="90"/>
      <c:hPercent val="100"/>
      <c:rotY val="18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ChartData!$B$4:$B$5</c:f>
              <c:strCache>
                <c:ptCount val="2"/>
                <c:pt idx="0">
                  <c:v>$2,628,636.64</c:v>
                </c:pt>
              </c:strCache>
            </c:strRef>
          </c:tx>
          <c:dPt>
            <c:idx val="0"/>
            <c:bubble3D val="0"/>
            <c:spPr>
              <a:solidFill>
                <a:srgbClr val="4F81BD">
                  <a:alpha val="10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1-4F8B-4498-9CD7-DB089D934208}"/>
              </c:ext>
            </c:extLst>
          </c:dPt>
          <c:dPt>
            <c:idx val="1"/>
            <c:bubble3D val="0"/>
            <c:spPr>
              <a:solidFill>
                <a:srgbClr val="9BBB59">
                  <a:alpha val="10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3-4F8B-4498-9CD7-DB089D934208}"/>
              </c:ext>
            </c:extLst>
          </c:dPt>
          <c:dPt>
            <c:idx val="2"/>
            <c:bubble3D val="0"/>
            <c:spPr>
              <a:solidFill>
                <a:srgbClr val="C05046">
                  <a:alpha val="100000"/>
                </a:srgbClr>
              </a:solidFill>
              <a:ln>
                <a:noFill/>
              </a:ln>
            </c:spPr>
            <c:extLst>
              <c:ext xmlns:c16="http://schemas.microsoft.com/office/drawing/2014/chart" uri="{C3380CC4-5D6E-409C-BE32-E72D297353CC}">
                <c16:uniqueId val="{00000005-4F8B-4498-9CD7-DB089D934208}"/>
              </c:ext>
            </c:extLst>
          </c:dPt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ChartData!$A$6:$A$8</c:f>
              <c:strCache>
                <c:ptCount val="3"/>
                <c:pt idx="0">
                  <c:v>Basic</c:v>
                </c:pt>
                <c:pt idx="1">
                  <c:v>Advanced</c:v>
                </c:pt>
                <c:pt idx="2">
                  <c:v>None</c:v>
                </c:pt>
              </c:strCache>
            </c:strRef>
          </c:cat>
          <c:val>
            <c:numRef>
              <c:f>ChartData!$B$6:$B$8</c:f>
              <c:numCache>
                <c:formatCode>"$"#,##0.00;\("$"#,##0.00\)</c:formatCode>
                <c:ptCount val="3"/>
                <c:pt idx="0">
                  <c:v>198551.27</c:v>
                </c:pt>
                <c:pt idx="1">
                  <c:v>264499.49999999977</c:v>
                </c:pt>
                <c:pt idx="2">
                  <c:v>765534.39000000106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F8B-4498-9CD7-DB089D934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000000">
            <a:alpha val="0"/>
          </a:srgbClr>
        </a:solidFill>
        <a:ln>
          <a:noFill/>
        </a:ln>
      </c:spPr>
    </c:plotArea>
    <c:plotVisOnly val="1"/>
    <c:dispBlanksAs val="gap"/>
    <c:showDLblsOverMax val="1"/>
  </c:chart>
  <c:spPr>
    <a:solidFill>
      <a:srgbClr val="FFFFFF">
        <a:alpha val="100000"/>
      </a:srgbClr>
    </a:solidFill>
    <a:ln w="3175">
      <a:solidFill>
        <a:srgbClr val="FFFFFF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 rot="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Environmental Product Penetration</a:t>
            </a:r>
          </a:p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Top 5 Selling Product Categories (% of $ by category)</a:t>
            </a:r>
          </a:p>
        </c:rich>
      </c:tx>
      <c:overlay val="0"/>
      <c:spPr>
        <a:solidFill>
          <a:srgbClr val="000000">
            <a:alpha val="0"/>
          </a:srgbClr>
        </a:solidFill>
        <a:ln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ChartData!$B$9:$B$9</c:f>
              <c:strCache>
                <c:ptCount val="1"/>
                <c:pt idx="0">
                  <c:v>None</c:v>
                </c:pt>
              </c:strCache>
            </c:strRef>
          </c:tx>
          <c:spPr>
            <a:solidFill>
              <a:srgbClr val="C05046">
                <a:alpha val="100000"/>
              </a:srgb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ChartData!$A$10:$A$14</c:f>
              <c:strCache>
                <c:ptCount val="5"/>
                <c:pt idx="0">
                  <c:v>INK/LASER PRINTER CARTRDG</c:v>
                </c:pt>
                <c:pt idx="1">
                  <c:v>Paper</c:v>
                </c:pt>
                <c:pt idx="2">
                  <c:v>School &amp; Art Supplies</c:v>
                </c:pt>
                <c:pt idx="3">
                  <c:v>Office Machines</c:v>
                </c:pt>
                <c:pt idx="4">
                  <c:v>Filing</c:v>
                </c:pt>
              </c:strCache>
            </c:strRef>
          </c:cat>
          <c:val>
            <c:numRef>
              <c:f>ChartData!$B$10:$B$14</c:f>
              <c:numCache>
                <c:formatCode>0%;\(0%\)</c:formatCode>
                <c:ptCount val="5"/>
                <c:pt idx="0">
                  <c:v>0.44016079407833669</c:v>
                </c:pt>
                <c:pt idx="1">
                  <c:v>0.81198763225871362</c:v>
                </c:pt>
                <c:pt idx="2">
                  <c:v>0.55764033181558725</c:v>
                </c:pt>
                <c:pt idx="3">
                  <c:v>0.9938115136611384</c:v>
                </c:pt>
                <c:pt idx="4">
                  <c:v>9.8067638864892961E-2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9-4AE8-8C61-75C2A387BE7F}"/>
            </c:ext>
          </c:extLst>
        </c:ser>
        <c:ser>
          <c:idx val="1"/>
          <c:order val="1"/>
          <c:tx>
            <c:strRef>
              <c:f>ChartData!$C$9:$C$9</c:f>
              <c:strCache>
                <c:ptCount val="1"/>
                <c:pt idx="0">
                  <c:v>Basic</c:v>
                </c:pt>
              </c:strCache>
            </c:strRef>
          </c:tx>
          <c:spPr>
            <a:solidFill>
              <a:srgbClr val="4F81BD">
                <a:alpha val="100000"/>
              </a:srgb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ChartData!$A$10:$A$14</c:f>
              <c:strCache>
                <c:ptCount val="5"/>
                <c:pt idx="0">
                  <c:v>INK/LASER PRINTER CARTRDG</c:v>
                </c:pt>
                <c:pt idx="1">
                  <c:v>Paper</c:v>
                </c:pt>
                <c:pt idx="2">
                  <c:v>School &amp; Art Supplies</c:v>
                </c:pt>
                <c:pt idx="3">
                  <c:v>Office Machines</c:v>
                </c:pt>
                <c:pt idx="4">
                  <c:v>Filing</c:v>
                </c:pt>
              </c:strCache>
            </c:strRef>
          </c:cat>
          <c:val>
            <c:numRef>
              <c:f>ChartData!$C$10:$C$14</c:f>
              <c:numCache>
                <c:formatCode>0%;\(0%\)</c:formatCode>
                <c:ptCount val="5"/>
                <c:pt idx="0">
                  <c:v>0.48720536216807336</c:v>
                </c:pt>
                <c:pt idx="1">
                  <c:v>3.2537501693188586E-2</c:v>
                </c:pt>
                <c:pt idx="2">
                  <c:v>0.31868573135849515</c:v>
                </c:pt>
                <c:pt idx="3">
                  <c:v>3.0197177533056747E-3</c:v>
                </c:pt>
                <c:pt idx="4">
                  <c:v>0.43215329687580206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59-4AE8-8C61-75C2A387BE7F}"/>
            </c:ext>
          </c:extLst>
        </c:ser>
        <c:ser>
          <c:idx val="2"/>
          <c:order val="2"/>
          <c:tx>
            <c:strRef>
              <c:f>ChartData!$D$9:$D$9</c:f>
              <c:strCache>
                <c:ptCount val="1"/>
                <c:pt idx="0">
                  <c:v>Advanced</c:v>
                </c:pt>
              </c:strCache>
            </c:strRef>
          </c:tx>
          <c:spPr>
            <a:solidFill>
              <a:srgbClr val="9BBB59">
                <a:alpha val="100000"/>
              </a:srgbClr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ChartData!$A$10:$A$14</c:f>
              <c:strCache>
                <c:ptCount val="5"/>
                <c:pt idx="0">
                  <c:v>INK/LASER PRINTER CARTRDG</c:v>
                </c:pt>
                <c:pt idx="1">
                  <c:v>Paper</c:v>
                </c:pt>
                <c:pt idx="2">
                  <c:v>School &amp; Art Supplies</c:v>
                </c:pt>
                <c:pt idx="3">
                  <c:v>Office Machines</c:v>
                </c:pt>
                <c:pt idx="4">
                  <c:v>Filing</c:v>
                </c:pt>
              </c:strCache>
            </c:strRef>
          </c:cat>
          <c:val>
            <c:numRef>
              <c:f>ChartData!$D$10:$D$14</c:f>
              <c:numCache>
                <c:formatCode>0%;\(0%\)</c:formatCode>
                <c:ptCount val="5"/>
                <c:pt idx="0">
                  <c:v>7.2633843753589916E-2</c:v>
                </c:pt>
                <c:pt idx="1">
                  <c:v>0.15547486604809768</c:v>
                </c:pt>
                <c:pt idx="2">
                  <c:v>0.12367393682591749</c:v>
                </c:pt>
                <c:pt idx="3">
                  <c:v>3.1687685855559099E-3</c:v>
                </c:pt>
                <c:pt idx="4">
                  <c:v>0.46977906425930499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659-4AE8-8C61-75C2A387B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"/>
        <c:axId val="2"/>
      </c:barChart>
      <c:catAx>
        <c:axId val="1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"/>
        <c:crosses val="min"/>
        <c:auto val="1"/>
        <c:lblAlgn val="ctr"/>
        <c:lblOffset val="0"/>
        <c:noMultiLvlLbl val="0"/>
      </c:catAx>
      <c:valAx>
        <c:axId val="2"/>
        <c:scaling>
          <c:orientation val="minMax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numFmt formatCode="#,##0%" sourceLinked="0"/>
        <c:majorTickMark val="out"/>
        <c:minorTickMark val="none"/>
        <c:tickLblPos val="high"/>
        <c:spPr>
          <a:ln w="3175">
            <a:solidFill>
              <a:srgbClr val="424242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max"/>
        <c:crossBetween val="between"/>
        <c:majorUnit val="0"/>
      </c:valAx>
      <c:spPr>
        <a:solidFill>
          <a:srgbClr val="FFFFFF">
            <a:alpha val="100000"/>
          </a:srgbClr>
        </a:solidFill>
        <a:ln w="3175">
          <a:solidFill>
            <a:srgbClr val="333333"/>
          </a:solidFill>
          <a:prstDash val="solid"/>
        </a:ln>
      </c:spPr>
    </c:plotArea>
    <c:legend>
      <c:legendPos val="l"/>
      <c:overlay val="0"/>
      <c:spPr>
        <a:solidFill>
          <a:srgbClr val="000000">
            <a:alpha val="0"/>
          </a:srgbClr>
        </a:solidFill>
        <a:ln>
          <a:noFill/>
        </a:ln>
      </c:spPr>
      <c:txPr>
        <a:bodyPr rot="0" vert="horz"/>
        <a:lstStyle/>
        <a:p>
          <a:pPr>
            <a:defRPr sz="9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>
        <a:alpha val="100000"/>
      </a:srgbClr>
    </a:solidFill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138021</xdr:colOff>
      <xdr:row>1</xdr:row>
      <xdr:rowOff>0</xdr:rowOff>
    </xdr:from>
    <xdr:ext cx="4292361" cy="229462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20</xdr:col>
      <xdr:colOff>0</xdr:colOff>
      <xdr:row>17</xdr:row>
      <xdr:rowOff>0</xdr:rowOff>
    </xdr:from>
    <xdr:ext cx="6032500" cy="31115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18</xdr:col>
      <xdr:colOff>51758</xdr:colOff>
      <xdr:row>38</xdr:row>
      <xdr:rowOff>94890</xdr:rowOff>
    </xdr:from>
    <xdr:ext cx="6654800" cy="41529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outlinePr summaryBelow="0"/>
  </sheetPr>
  <dimension ref="A1:W65"/>
  <sheetViews>
    <sheetView showGridLines="0" tabSelected="1" zoomScaleNormal="100" workbookViewId="0">
      <selection activeCell="O30" sqref="O30"/>
    </sheetView>
  </sheetViews>
  <sheetFormatPr defaultColWidth="9" defaultRowHeight="11.25" x14ac:dyDescent="0.2"/>
  <cols>
    <col min="1" max="1" width="1.140625" style="9" customWidth="1"/>
    <col min="2" max="2" width="15.7109375" style="9" customWidth="1"/>
    <col min="3" max="3" width="2" style="9" customWidth="1"/>
    <col min="4" max="4" width="2.5703125" style="9" customWidth="1"/>
    <col min="5" max="5" width="1.7109375" style="9" customWidth="1"/>
    <col min="6" max="6" width="1.42578125" style="9" customWidth="1"/>
    <col min="7" max="7" width="19" style="9" customWidth="1"/>
    <col min="8" max="8" width="3.42578125" style="9" customWidth="1"/>
    <col min="9" max="9" width="7" style="9" customWidth="1"/>
    <col min="10" max="10" width="5.7109375" style="9" customWidth="1"/>
    <col min="11" max="11" width="6.42578125" style="9" customWidth="1"/>
    <col min="12" max="12" width="5.28515625" style="9" customWidth="1"/>
    <col min="13" max="13" width="2" style="9" customWidth="1"/>
    <col min="14" max="14" width="6.7109375" style="9" customWidth="1"/>
    <col min="15" max="15" width="10.5703125" style="9" customWidth="1"/>
    <col min="16" max="16" width="6.42578125" style="9" customWidth="1"/>
    <col min="17" max="17" width="10.5703125" style="9" customWidth="1"/>
    <col min="18" max="18" width="6.42578125" style="9" customWidth="1"/>
    <col min="19" max="19" width="10.5703125" style="9" customWidth="1"/>
    <col min="20" max="20" width="9.28515625" style="9" customWidth="1"/>
    <col min="21" max="21" width="59.42578125" style="9" customWidth="1"/>
    <col min="22" max="22" width="23.140625" style="9" customWidth="1"/>
    <col min="23" max="23" width="7.7109375" style="9" customWidth="1"/>
    <col min="24" max="16384" width="9" style="9"/>
  </cols>
  <sheetData>
    <row r="1" spans="1:23" ht="20.25" customHeight="1" x14ac:dyDescent="0.2">
      <c r="A1" s="8"/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" customHeight="1" x14ac:dyDescent="0.2">
      <c r="A2" s="8"/>
      <c r="B2" s="38" t="s">
        <v>1</v>
      </c>
      <c r="C2" s="38"/>
      <c r="D2" s="38"/>
      <c r="E2" s="38"/>
      <c r="F2" s="39" t="str">
        <f>'report data'!B2</f>
        <v>STATE OF DELAWARE/SW</v>
      </c>
      <c r="G2" s="39"/>
      <c r="H2" s="39"/>
      <c r="I2" s="39"/>
      <c r="J2" s="39"/>
      <c r="K2" s="40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3" x14ac:dyDescent="0.2">
      <c r="A3" s="8"/>
      <c r="B3" s="41" t="s">
        <v>2</v>
      </c>
      <c r="C3" s="41"/>
      <c r="D3" s="41"/>
      <c r="E3" s="41"/>
      <c r="F3" s="42" t="str">
        <f>'report data'!A2</f>
        <v>1061944</v>
      </c>
      <c r="G3" s="42"/>
      <c r="H3" s="42"/>
      <c r="I3" s="42"/>
      <c r="J3" s="42"/>
      <c r="K3" s="43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3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3" x14ac:dyDescent="0.2">
      <c r="A5" s="8"/>
      <c r="B5" s="31" t="s">
        <v>3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8"/>
      <c r="P5" s="8"/>
      <c r="Q5" s="8"/>
      <c r="R5" s="8"/>
      <c r="S5" s="8"/>
      <c r="T5" s="8"/>
      <c r="U5" s="8"/>
      <c r="V5" s="8"/>
      <c r="W5" s="8"/>
    </row>
    <row r="6" spans="1:23" x14ac:dyDescent="0.2">
      <c r="A6" s="8"/>
      <c r="B6" s="31" t="s">
        <v>4</v>
      </c>
      <c r="C6" s="31"/>
      <c r="D6" s="31"/>
      <c r="E6" s="31"/>
      <c r="F6" s="31"/>
      <c r="G6" s="31"/>
      <c r="H6" s="31"/>
      <c r="I6" s="31"/>
      <c r="J6" s="32" t="s">
        <v>5</v>
      </c>
      <c r="K6" s="32"/>
      <c r="L6" s="32" t="s">
        <v>6</v>
      </c>
      <c r="M6" s="32"/>
      <c r="N6" s="32"/>
      <c r="O6" s="8"/>
      <c r="P6" s="8"/>
      <c r="Q6" s="8"/>
      <c r="R6" s="8"/>
      <c r="S6" s="8"/>
      <c r="T6" s="8"/>
      <c r="U6" s="8"/>
      <c r="V6" s="8"/>
      <c r="W6" s="8"/>
    </row>
    <row r="7" spans="1:23" ht="13.7" customHeight="1" x14ac:dyDescent="0.2">
      <c r="A7" s="8"/>
      <c r="B7" s="33" t="s">
        <v>7</v>
      </c>
      <c r="C7" s="33"/>
      <c r="D7" s="33"/>
      <c r="E7" s="33"/>
      <c r="F7" s="33"/>
      <c r="G7" s="33"/>
      <c r="H7" s="33"/>
      <c r="I7" s="33"/>
      <c r="J7" s="34">
        <f>SUM('report data'!E:E)</f>
        <v>4044969.2499999991</v>
      </c>
      <c r="K7" s="35"/>
      <c r="L7" s="36" t="s">
        <v>8</v>
      </c>
      <c r="M7" s="36"/>
      <c r="N7" s="36"/>
      <c r="O7" s="8"/>
      <c r="P7" s="8"/>
      <c r="Q7" s="8"/>
      <c r="R7" s="8"/>
      <c r="S7" s="8"/>
      <c r="T7" s="8"/>
      <c r="U7" s="8"/>
      <c r="V7" s="8"/>
      <c r="W7" s="8"/>
    </row>
    <row r="8" spans="1:23" x14ac:dyDescent="0.2">
      <c r="A8" s="8"/>
      <c r="B8" s="33" t="s">
        <v>9</v>
      </c>
      <c r="C8" s="33"/>
      <c r="D8" s="33"/>
      <c r="E8" s="33"/>
      <c r="F8" s="33"/>
      <c r="G8" s="33"/>
      <c r="H8" s="33"/>
      <c r="I8" s="33"/>
      <c r="J8" s="44">
        <f>+J9+J10</f>
        <v>1416332.61</v>
      </c>
      <c r="K8" s="45"/>
      <c r="L8" s="46">
        <f>J8/J7</f>
        <v>0.35014669394581932</v>
      </c>
      <c r="M8" s="46"/>
      <c r="N8" s="46"/>
      <c r="O8" s="8"/>
      <c r="P8" s="8"/>
      <c r="Q8" s="8"/>
      <c r="R8" s="8"/>
      <c r="S8" s="8"/>
      <c r="T8" s="8"/>
      <c r="U8" s="8"/>
      <c r="V8" s="8"/>
      <c r="W8" s="8"/>
    </row>
    <row r="9" spans="1:23" x14ac:dyDescent="0.2">
      <c r="A9" s="8"/>
      <c r="B9" s="33" t="s">
        <v>10</v>
      </c>
      <c r="C9" s="33"/>
      <c r="D9" s="33"/>
      <c r="E9" s="33"/>
      <c r="F9" s="33"/>
      <c r="G9" s="33"/>
      <c r="H9" s="33"/>
      <c r="I9" s="33"/>
      <c r="J9" s="34">
        <f>SUM('report data'!G:G)</f>
        <v>1013993.1000000002</v>
      </c>
      <c r="K9" s="35"/>
      <c r="L9" s="47">
        <f>J9/J7</f>
        <v>0.25068005152325951</v>
      </c>
      <c r="M9" s="36"/>
      <c r="N9" s="36"/>
      <c r="O9" s="8"/>
      <c r="P9" s="8"/>
      <c r="Q9" s="8"/>
      <c r="R9" s="8"/>
      <c r="S9" s="8"/>
      <c r="T9" s="8"/>
      <c r="U9" s="8"/>
      <c r="V9" s="8"/>
      <c r="W9" s="8"/>
    </row>
    <row r="10" spans="1:23" x14ac:dyDescent="0.2">
      <c r="A10" s="8"/>
      <c r="B10" s="33" t="s">
        <v>11</v>
      </c>
      <c r="C10" s="33"/>
      <c r="D10" s="33"/>
      <c r="E10" s="33"/>
      <c r="F10" s="33"/>
      <c r="G10" s="33"/>
      <c r="H10" s="33"/>
      <c r="I10" s="33"/>
      <c r="J10" s="34">
        <f>SUM('report data'!F:F)</f>
        <v>402339.50999999983</v>
      </c>
      <c r="K10" s="35"/>
      <c r="L10" s="47">
        <f>J10/J7</f>
        <v>9.9466642422559801E-2</v>
      </c>
      <c r="M10" s="36"/>
      <c r="N10" s="36"/>
      <c r="O10" s="8"/>
      <c r="P10" s="8"/>
      <c r="Q10" s="8"/>
      <c r="R10" s="8"/>
      <c r="S10" s="8"/>
      <c r="T10" s="8"/>
      <c r="U10" s="8"/>
      <c r="V10" s="8"/>
      <c r="W10" s="8"/>
    </row>
    <row r="11" spans="1:23" x14ac:dyDescent="0.2">
      <c r="A11" s="8"/>
      <c r="B11" s="33" t="s">
        <v>12</v>
      </c>
      <c r="C11" s="33"/>
      <c r="D11" s="33"/>
      <c r="E11" s="33"/>
      <c r="F11" s="33"/>
      <c r="G11" s="33"/>
      <c r="H11" s="33"/>
      <c r="I11" s="33"/>
      <c r="J11" s="44">
        <f>J7-J8</f>
        <v>2628636.6399999987</v>
      </c>
      <c r="K11" s="45"/>
      <c r="L11" s="46">
        <f>J11/J7</f>
        <v>0.64985330605418057</v>
      </c>
      <c r="M11" s="46"/>
      <c r="N11" s="46"/>
      <c r="O11" s="8"/>
      <c r="P11" s="8"/>
      <c r="Q11" s="8"/>
      <c r="R11" s="8"/>
      <c r="S11" s="8"/>
      <c r="T11" s="8"/>
      <c r="U11" s="8"/>
      <c r="V11" s="8"/>
      <c r="W11" s="8"/>
    </row>
    <row r="12" spans="1:23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x14ac:dyDescent="0.2">
      <c r="A13" s="8"/>
      <c r="B13" s="31" t="s">
        <v>13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8"/>
      <c r="P13" s="8"/>
      <c r="Q13" s="8"/>
      <c r="R13" s="8"/>
      <c r="S13" s="8"/>
      <c r="T13" s="8"/>
      <c r="U13" s="8"/>
      <c r="V13" s="8"/>
      <c r="W13" s="8"/>
    </row>
    <row r="14" spans="1:23" x14ac:dyDescent="0.2">
      <c r="A14" s="8"/>
      <c r="B14" s="31" t="s">
        <v>4</v>
      </c>
      <c r="C14" s="31"/>
      <c r="D14" s="31"/>
      <c r="E14" s="31"/>
      <c r="F14" s="31"/>
      <c r="G14" s="31"/>
      <c r="H14" s="31"/>
      <c r="I14" s="31"/>
      <c r="J14" s="32" t="s">
        <v>5</v>
      </c>
      <c r="K14" s="32"/>
      <c r="L14" s="32" t="s">
        <v>14</v>
      </c>
      <c r="M14" s="32"/>
      <c r="N14" s="32"/>
      <c r="O14" s="8"/>
      <c r="P14" s="8"/>
      <c r="Q14" s="8"/>
      <c r="R14" s="8"/>
      <c r="S14" s="8"/>
      <c r="T14" s="8"/>
      <c r="U14" s="8"/>
      <c r="V14" s="8"/>
      <c r="W14" s="8"/>
    </row>
    <row r="15" spans="1:23" x14ac:dyDescent="0.2">
      <c r="A15" s="8"/>
      <c r="B15" s="33" t="s">
        <v>15</v>
      </c>
      <c r="C15" s="33"/>
      <c r="D15" s="33"/>
      <c r="E15" s="33"/>
      <c r="F15" s="33"/>
      <c r="G15" s="33"/>
      <c r="H15" s="33"/>
      <c r="I15" s="33"/>
      <c r="J15" s="34">
        <f>SUM('report data'!K:K)</f>
        <v>1228585.1600000008</v>
      </c>
      <c r="K15" s="35"/>
      <c r="L15" s="47">
        <v>1</v>
      </c>
      <c r="M15" s="36"/>
      <c r="N15" s="36"/>
      <c r="O15" s="8"/>
      <c r="P15" s="8"/>
      <c r="Q15" s="8"/>
      <c r="R15" s="8"/>
      <c r="S15" s="8"/>
      <c r="T15" s="8"/>
      <c r="U15" s="8"/>
      <c r="V15" s="8"/>
      <c r="W15" s="8"/>
    </row>
    <row r="16" spans="1:23" x14ac:dyDescent="0.2">
      <c r="A16" s="8"/>
      <c r="B16" s="33" t="s">
        <v>9</v>
      </c>
      <c r="C16" s="33"/>
      <c r="D16" s="33"/>
      <c r="E16" s="33"/>
      <c r="F16" s="33"/>
      <c r="G16" s="33"/>
      <c r="H16" s="33"/>
      <c r="I16" s="33"/>
      <c r="J16" s="44">
        <f>+J17+J18</f>
        <v>463050.76999999979</v>
      </c>
      <c r="K16" s="45"/>
      <c r="L16" s="46">
        <f>J16/J15</f>
        <v>0.37689757704708027</v>
      </c>
      <c r="M16" s="46"/>
      <c r="N16" s="46"/>
      <c r="O16" s="8"/>
      <c r="P16" s="8"/>
      <c r="Q16" s="8"/>
      <c r="R16" s="8"/>
      <c r="S16" s="8"/>
      <c r="T16" s="8"/>
      <c r="U16" s="8"/>
      <c r="V16" s="8"/>
      <c r="W16" s="8"/>
    </row>
    <row r="17" spans="1:23" x14ac:dyDescent="0.2">
      <c r="A17" s="8"/>
      <c r="B17" s="33" t="s">
        <v>10</v>
      </c>
      <c r="C17" s="33"/>
      <c r="D17" s="33"/>
      <c r="E17" s="33"/>
      <c r="F17" s="33"/>
      <c r="G17" s="33"/>
      <c r="H17" s="33"/>
      <c r="I17" s="33"/>
      <c r="J17" s="34">
        <f>SUM('report data'!J:J)</f>
        <v>198551.27</v>
      </c>
      <c r="K17" s="35"/>
      <c r="L17" s="47">
        <f>J17/J15</f>
        <v>0.16160969256701738</v>
      </c>
      <c r="M17" s="36"/>
      <c r="N17" s="36"/>
      <c r="O17" s="8"/>
      <c r="P17" s="8"/>
      <c r="Q17" s="8"/>
      <c r="R17" s="8"/>
      <c r="S17" s="8"/>
      <c r="T17" s="8"/>
      <c r="U17" s="8"/>
      <c r="V17" s="8"/>
      <c r="W17" s="8"/>
    </row>
    <row r="18" spans="1:23" ht="14.25" customHeight="1" x14ac:dyDescent="0.2">
      <c r="A18" s="8"/>
      <c r="B18" s="33" t="s">
        <v>11</v>
      </c>
      <c r="C18" s="33"/>
      <c r="D18" s="33"/>
      <c r="E18" s="33"/>
      <c r="F18" s="33"/>
      <c r="G18" s="33"/>
      <c r="H18" s="33"/>
      <c r="I18" s="33"/>
      <c r="J18" s="34">
        <f>SUM('report data'!I:I)</f>
        <v>264499.49999999977</v>
      </c>
      <c r="K18" s="35"/>
      <c r="L18" s="47">
        <f>J18/J15</f>
        <v>0.21528788448006289</v>
      </c>
      <c r="M18" s="36"/>
      <c r="N18" s="36"/>
      <c r="O18" s="8"/>
      <c r="P18" s="8"/>
      <c r="Q18" s="8"/>
      <c r="R18" s="8"/>
      <c r="S18" s="8"/>
      <c r="T18" s="8"/>
      <c r="U18" s="8"/>
      <c r="V18" s="8"/>
      <c r="W18" s="8"/>
    </row>
    <row r="19" spans="1:23" x14ac:dyDescent="0.2">
      <c r="A19" s="8"/>
      <c r="B19" s="33" t="s">
        <v>12</v>
      </c>
      <c r="C19" s="33"/>
      <c r="D19" s="33"/>
      <c r="E19" s="33"/>
      <c r="F19" s="33"/>
      <c r="G19" s="33"/>
      <c r="H19" s="33"/>
      <c r="I19" s="33"/>
      <c r="J19" s="44">
        <f>J15-J16</f>
        <v>765534.39000000106</v>
      </c>
      <c r="K19" s="45"/>
      <c r="L19" s="46">
        <f>J19/J15</f>
        <v>0.62310242295291973</v>
      </c>
      <c r="M19" s="46"/>
      <c r="N19" s="46"/>
      <c r="O19" s="8"/>
      <c r="P19" s="8"/>
      <c r="Q19" s="8"/>
      <c r="R19" s="8"/>
      <c r="S19" s="8"/>
      <c r="T19" s="8"/>
      <c r="U19" s="8"/>
      <c r="V19" s="8"/>
      <c r="W19" s="8"/>
    </row>
    <row r="20" spans="1:23" x14ac:dyDescent="0.2">
      <c r="A20" s="8"/>
      <c r="B20" s="48" t="s">
        <v>16</v>
      </c>
      <c r="C20" s="48"/>
      <c r="D20" s="48"/>
      <c r="E20" s="48"/>
      <c r="F20" s="48"/>
      <c r="G20" s="48"/>
      <c r="H20" s="48"/>
      <c r="I20" s="48"/>
      <c r="J20" s="49">
        <f>(SUM('report data'!L:L)/SUM('report data'!M:M))</f>
        <v>4.8362144169830097E-2</v>
      </c>
      <c r="K20" s="49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x14ac:dyDescent="0.2">
      <c r="A21" s="8"/>
      <c r="B21" s="48" t="s">
        <v>17</v>
      </c>
      <c r="C21" s="48"/>
      <c r="D21" s="48"/>
      <c r="E21" s="48"/>
      <c r="F21" s="48"/>
      <c r="G21" s="48"/>
      <c r="H21" s="48"/>
      <c r="I21" s="48"/>
      <c r="J21" s="49">
        <f>(SUM('report data'!N:N)/SUM('report data'!O:O))</f>
        <v>1.8697394582524052E-2</v>
      </c>
      <c r="K21" s="49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x14ac:dyDescent="0.2">
      <c r="A23" s="8"/>
      <c r="B23" s="31" t="s">
        <v>18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8"/>
      <c r="U23" s="8"/>
      <c r="V23" s="8"/>
      <c r="W23" s="8"/>
    </row>
    <row r="24" spans="1:23" ht="10.9" customHeight="1" x14ac:dyDescent="0.2">
      <c r="A24" s="8"/>
      <c r="B24" s="50" t="s">
        <v>19</v>
      </c>
      <c r="C24" s="50"/>
      <c r="D24" s="50"/>
      <c r="E24" s="50"/>
      <c r="F24" s="50"/>
      <c r="G24" s="50"/>
      <c r="H24" s="50"/>
      <c r="I24" s="51" t="s">
        <v>5</v>
      </c>
      <c r="J24" s="51"/>
      <c r="K24" s="51" t="s">
        <v>6</v>
      </c>
      <c r="L24" s="51"/>
      <c r="M24" s="51"/>
      <c r="N24" s="51" t="s">
        <v>20</v>
      </c>
      <c r="O24" s="51"/>
      <c r="P24" s="51" t="s">
        <v>21</v>
      </c>
      <c r="Q24" s="51"/>
      <c r="R24" s="51" t="s">
        <v>22</v>
      </c>
      <c r="S24" s="51"/>
      <c r="T24" s="8"/>
      <c r="U24" s="8"/>
      <c r="V24" s="8"/>
      <c r="W24" s="8"/>
    </row>
    <row r="25" spans="1:23" x14ac:dyDescent="0.2">
      <c r="A25" s="8"/>
      <c r="B25" s="52" t="str">
        <f>'report data'!D2</f>
        <v>INK/LASER PRINTER CARTRDG</v>
      </c>
      <c r="C25" s="52"/>
      <c r="D25" s="52"/>
      <c r="E25" s="52"/>
      <c r="F25" s="52"/>
      <c r="G25" s="52"/>
      <c r="H25" s="16">
        <f>'report data'!P2</f>
        <v>27</v>
      </c>
      <c r="I25" s="53">
        <f>'report data'!E2</f>
        <v>886084.87</v>
      </c>
      <c r="J25" s="53"/>
      <c r="K25" s="54">
        <f>I25/$J$7</f>
        <v>0.21905849346073525</v>
      </c>
      <c r="L25" s="54"/>
      <c r="M25" s="54"/>
      <c r="N25" s="17">
        <f>O25/I25</f>
        <v>0.48720536216807336</v>
      </c>
      <c r="O25" s="19">
        <f>'report data'!G2</f>
        <v>431705.30000000022</v>
      </c>
      <c r="P25" s="17">
        <f>Q25/I25</f>
        <v>7.2633843753589916E-2</v>
      </c>
      <c r="Q25" s="19">
        <f>'report data'!F2</f>
        <v>64359.750000000029</v>
      </c>
      <c r="R25" s="17">
        <f>S25/I25</f>
        <v>0.44016079407833669</v>
      </c>
      <c r="S25" s="19">
        <f>I25-O25-Q25</f>
        <v>390019.81999999972</v>
      </c>
      <c r="T25" s="8"/>
      <c r="U25" s="8"/>
      <c r="V25" s="8"/>
      <c r="W25" s="8"/>
    </row>
    <row r="26" spans="1:23" ht="10.9" customHeight="1" x14ac:dyDescent="0.2">
      <c r="A26" s="8"/>
      <c r="B26" s="52" t="str">
        <f>'report data'!D3</f>
        <v>Paper</v>
      </c>
      <c r="C26" s="52"/>
      <c r="D26" s="52"/>
      <c r="E26" s="52"/>
      <c r="F26" s="52"/>
      <c r="G26" s="52"/>
      <c r="H26" s="16">
        <f>'report data'!P3</f>
        <v>96</v>
      </c>
      <c r="I26" s="53">
        <f>'report data'!E3</f>
        <v>608541.18999999994</v>
      </c>
      <c r="J26" s="53"/>
      <c r="K26" s="54">
        <f t="shared" ref="K26:K34" si="0">I26/$J$7</f>
        <v>0.15044395949363523</v>
      </c>
      <c r="L26" s="54"/>
      <c r="M26" s="54"/>
      <c r="N26" s="17">
        <f t="shared" ref="N26:N34" si="1">O26/I26</f>
        <v>3.2537501693188586E-2</v>
      </c>
      <c r="O26" s="19">
        <f>'report data'!G3</f>
        <v>19800.409999999996</v>
      </c>
      <c r="P26" s="17">
        <f t="shared" ref="P26:P34" si="2">Q26/I26</f>
        <v>0.15547486604809768</v>
      </c>
      <c r="Q26" s="19">
        <f>'report data'!F3</f>
        <v>94612.859999999957</v>
      </c>
      <c r="R26" s="17">
        <f t="shared" ref="R26:R34" si="3">S26/I26</f>
        <v>0.81198763225871362</v>
      </c>
      <c r="S26" s="19">
        <f t="shared" ref="S26:S34" si="4">I26-O26-Q26</f>
        <v>494127.91999999993</v>
      </c>
      <c r="T26" s="8"/>
      <c r="U26" s="8"/>
      <c r="V26" s="8"/>
      <c r="W26" s="8"/>
    </row>
    <row r="27" spans="1:23" ht="10.9" customHeight="1" x14ac:dyDescent="0.2">
      <c r="A27" s="8"/>
      <c r="B27" s="52" t="str">
        <f>'report data'!D4</f>
        <v>School &amp; Art Supplies</v>
      </c>
      <c r="C27" s="52"/>
      <c r="D27" s="52"/>
      <c r="E27" s="52"/>
      <c r="F27" s="52"/>
      <c r="G27" s="52"/>
      <c r="H27" s="16">
        <f>'report data'!P4</f>
        <v>82</v>
      </c>
      <c r="I27" s="53">
        <f>'report data'!E4</f>
        <v>220568.3</v>
      </c>
      <c r="J27" s="53"/>
      <c r="K27" s="54">
        <f t="shared" si="0"/>
        <v>5.4529042464290682E-2</v>
      </c>
      <c r="L27" s="54"/>
      <c r="M27" s="54"/>
      <c r="N27" s="17">
        <f t="shared" si="1"/>
        <v>0.31868573135849515</v>
      </c>
      <c r="O27" s="19">
        <f>'report data'!G4</f>
        <v>70291.969999999958</v>
      </c>
      <c r="P27" s="17">
        <f t="shared" si="2"/>
        <v>0.12367393682591749</v>
      </c>
      <c r="Q27" s="19">
        <f>'report data'!F4</f>
        <v>27278.550000000014</v>
      </c>
      <c r="R27" s="17">
        <f t="shared" si="3"/>
        <v>0.55764033181558725</v>
      </c>
      <c r="S27" s="19">
        <f t="shared" si="4"/>
        <v>122997.78</v>
      </c>
      <c r="T27" s="8"/>
      <c r="U27" s="8"/>
      <c r="V27" s="8"/>
      <c r="W27" s="8"/>
    </row>
    <row r="28" spans="1:23" ht="10.9" customHeight="1" x14ac:dyDescent="0.2">
      <c r="A28" s="8"/>
      <c r="B28" s="52" t="str">
        <f>'report data'!D5</f>
        <v>Office Machines</v>
      </c>
      <c r="C28" s="52"/>
      <c r="D28" s="52"/>
      <c r="E28" s="52"/>
      <c r="F28" s="52"/>
      <c r="G28" s="52"/>
      <c r="H28" s="16">
        <f>'report data'!P5</f>
        <v>21</v>
      </c>
      <c r="I28" s="53">
        <f>'report data'!E5</f>
        <v>184232.45</v>
      </c>
      <c r="J28" s="53"/>
      <c r="K28" s="54">
        <f t="shared" si="0"/>
        <v>4.5546069355162602E-2</v>
      </c>
      <c r="L28" s="54"/>
      <c r="M28" s="54"/>
      <c r="N28" s="17">
        <f t="shared" si="1"/>
        <v>3.0197177533056747E-3</v>
      </c>
      <c r="O28" s="19">
        <f>'report data'!G5</f>
        <v>556.33000000000004</v>
      </c>
      <c r="P28" s="17">
        <f t="shared" si="2"/>
        <v>3.1687685855559099E-3</v>
      </c>
      <c r="Q28" s="19">
        <f>'report data'!F5</f>
        <v>583.79</v>
      </c>
      <c r="R28" s="17">
        <f t="shared" si="3"/>
        <v>0.9938115136611384</v>
      </c>
      <c r="S28" s="19">
        <f t="shared" si="4"/>
        <v>183092.33000000002</v>
      </c>
      <c r="T28" s="8"/>
      <c r="U28" s="8"/>
      <c r="V28" s="8"/>
      <c r="W28" s="8"/>
    </row>
    <row r="29" spans="1:23" ht="10.9" customHeight="1" x14ac:dyDescent="0.2">
      <c r="A29" s="8"/>
      <c r="B29" s="52" t="str">
        <f>'report data'!D6</f>
        <v>Filing</v>
      </c>
      <c r="C29" s="52"/>
      <c r="D29" s="52"/>
      <c r="E29" s="52"/>
      <c r="F29" s="52"/>
      <c r="G29" s="52"/>
      <c r="H29" s="16">
        <f>'report data'!P6</f>
        <v>97</v>
      </c>
      <c r="I29" s="53">
        <f>'report data'!E6</f>
        <v>170276.66</v>
      </c>
      <c r="J29" s="53"/>
      <c r="K29" s="54">
        <f t="shared" si="0"/>
        <v>4.2095909628979265E-2</v>
      </c>
      <c r="L29" s="54"/>
      <c r="M29" s="54"/>
      <c r="N29" s="17">
        <f t="shared" si="1"/>
        <v>0.43215329687580206</v>
      </c>
      <c r="O29" s="19">
        <f>'report data'!G6</f>
        <v>73585.62000000001</v>
      </c>
      <c r="P29" s="17">
        <f t="shared" si="2"/>
        <v>0.46977906425930499</v>
      </c>
      <c r="Q29" s="19">
        <f>'report data'!F6</f>
        <v>79992.409999999829</v>
      </c>
      <c r="R29" s="17">
        <f t="shared" si="3"/>
        <v>9.8067638864892961E-2</v>
      </c>
      <c r="S29" s="19">
        <f t="shared" si="4"/>
        <v>16698.630000000165</v>
      </c>
      <c r="T29" s="8"/>
      <c r="U29" s="8"/>
      <c r="V29" s="8"/>
      <c r="W29" s="8"/>
    </row>
    <row r="30" spans="1:23" x14ac:dyDescent="0.2">
      <c r="A30" s="8"/>
      <c r="B30" s="52" t="str">
        <f>'report data'!D7</f>
        <v>Markers</v>
      </c>
      <c r="C30" s="52"/>
      <c r="D30" s="52"/>
      <c r="E30" s="52"/>
      <c r="F30" s="52"/>
      <c r="G30" s="52"/>
      <c r="H30" s="16">
        <f>'report data'!P7</f>
        <v>75</v>
      </c>
      <c r="I30" s="53">
        <f>'report data'!E7</f>
        <v>165119.24</v>
      </c>
      <c r="J30" s="53"/>
      <c r="K30" s="54">
        <f t="shared" si="0"/>
        <v>4.082088881145389E-2</v>
      </c>
      <c r="L30" s="54"/>
      <c r="M30" s="54"/>
      <c r="N30" s="17">
        <f t="shared" si="1"/>
        <v>0.74175607881916161</v>
      </c>
      <c r="O30" s="19">
        <f>'report data'!G7</f>
        <v>122478.20000000006</v>
      </c>
      <c r="P30" s="17">
        <f t="shared" si="2"/>
        <v>1.523922954102745E-2</v>
      </c>
      <c r="Q30" s="19">
        <f>'report data'!F7</f>
        <v>2516.2900000000013</v>
      </c>
      <c r="R30" s="17">
        <f t="shared" si="3"/>
        <v>0.24300469163981095</v>
      </c>
      <c r="S30" s="19">
        <f t="shared" si="4"/>
        <v>40124.749999999935</v>
      </c>
      <c r="T30" s="8"/>
      <c r="U30" s="8"/>
      <c r="V30" s="8"/>
      <c r="W30" s="8"/>
    </row>
    <row r="31" spans="1:23" ht="10.9" customHeight="1" x14ac:dyDescent="0.2">
      <c r="A31" s="8"/>
      <c r="B31" s="52" t="str">
        <f>'report data'!D8</f>
        <v>Ink Writing</v>
      </c>
      <c r="C31" s="52"/>
      <c r="D31" s="52"/>
      <c r="E31" s="52"/>
      <c r="F31" s="52"/>
      <c r="G31" s="52"/>
      <c r="H31" s="16">
        <f>'report data'!P8</f>
        <v>72</v>
      </c>
      <c r="I31" s="53">
        <f>'report data'!E8</f>
        <v>163521.34</v>
      </c>
      <c r="J31" s="53"/>
      <c r="K31" s="54">
        <f t="shared" si="0"/>
        <v>4.0425854906066351E-2</v>
      </c>
      <c r="L31" s="54"/>
      <c r="M31" s="54"/>
      <c r="N31" s="17">
        <f t="shared" si="1"/>
        <v>0.31831637387511613</v>
      </c>
      <c r="O31" s="19">
        <f>'report data'!G8</f>
        <v>52051.519999999982</v>
      </c>
      <c r="P31" s="17">
        <f t="shared" si="2"/>
        <v>3.5950047865312266E-3</v>
      </c>
      <c r="Q31" s="19">
        <f>'report data'!F8</f>
        <v>587.86000000000013</v>
      </c>
      <c r="R31" s="17">
        <f t="shared" si="3"/>
        <v>0.67808862133835257</v>
      </c>
      <c r="S31" s="19">
        <f t="shared" si="4"/>
        <v>110881.96</v>
      </c>
      <c r="T31" s="8"/>
      <c r="U31" s="8"/>
      <c r="V31" s="8"/>
      <c r="W31" s="8"/>
    </row>
    <row r="32" spans="1:23" x14ac:dyDescent="0.2">
      <c r="A32" s="8"/>
      <c r="B32" s="52" t="str">
        <f>'report data'!D9</f>
        <v>Business Essentials</v>
      </c>
      <c r="C32" s="52"/>
      <c r="D32" s="52"/>
      <c r="E32" s="52"/>
      <c r="F32" s="52"/>
      <c r="G32" s="52"/>
      <c r="H32" s="16">
        <f>'report data'!P9</f>
        <v>79</v>
      </c>
      <c r="I32" s="53">
        <f>'report data'!E9</f>
        <v>129480.83</v>
      </c>
      <c r="J32" s="53"/>
      <c r="K32" s="54">
        <f t="shared" si="0"/>
        <v>3.2010337285011507E-2</v>
      </c>
      <c r="L32" s="54"/>
      <c r="M32" s="54"/>
      <c r="N32" s="17">
        <f t="shared" si="1"/>
        <v>1.9581122549183535E-2</v>
      </c>
      <c r="O32" s="19">
        <f>'report data'!G9</f>
        <v>2535.38</v>
      </c>
      <c r="P32" s="17">
        <f t="shared" si="2"/>
        <v>4.3311430734572831E-4</v>
      </c>
      <c r="Q32" s="19">
        <f>'report data'!F9</f>
        <v>56.08</v>
      </c>
      <c r="R32" s="17">
        <f t="shared" si="3"/>
        <v>0.97998576314347063</v>
      </c>
      <c r="S32" s="19">
        <f t="shared" si="4"/>
        <v>126889.37</v>
      </c>
      <c r="T32" s="8"/>
      <c r="U32" s="8"/>
      <c r="V32" s="8"/>
      <c r="W32" s="8"/>
    </row>
    <row r="33" spans="1:23" x14ac:dyDescent="0.2">
      <c r="A33" s="8"/>
      <c r="B33" s="52" t="str">
        <f>'report data'!D10</f>
        <v>Dated Goods &amp; Organizers</v>
      </c>
      <c r="C33" s="52"/>
      <c r="D33" s="52"/>
      <c r="E33" s="52"/>
      <c r="F33" s="52"/>
      <c r="G33" s="52"/>
      <c r="H33" s="16">
        <f>'report data'!P10</f>
        <v>70</v>
      </c>
      <c r="I33" s="53">
        <f>'report data'!E10</f>
        <v>114019.26</v>
      </c>
      <c r="J33" s="53"/>
      <c r="K33" s="54">
        <f t="shared" si="0"/>
        <v>2.8187917621376238E-2</v>
      </c>
      <c r="L33" s="54"/>
      <c r="M33" s="54"/>
      <c r="N33" s="17">
        <f t="shared" si="1"/>
        <v>0.41656935854521393</v>
      </c>
      <c r="O33" s="19">
        <f>'report data'!G10</f>
        <v>47496.929999999964</v>
      </c>
      <c r="P33" s="17">
        <f t="shared" si="2"/>
        <v>0.30945043846101072</v>
      </c>
      <c r="Q33" s="19">
        <f>'report data'!F10</f>
        <v>35283.309999999983</v>
      </c>
      <c r="R33" s="17">
        <f t="shared" si="3"/>
        <v>0.27398020299377535</v>
      </c>
      <c r="S33" s="19">
        <f t="shared" si="4"/>
        <v>31239.020000000048</v>
      </c>
      <c r="T33" s="8"/>
      <c r="U33" s="8"/>
      <c r="V33" s="8"/>
      <c r="W33" s="8"/>
    </row>
    <row r="34" spans="1:23" ht="10.9" customHeight="1" x14ac:dyDescent="0.2">
      <c r="A34" s="8"/>
      <c r="B34" s="52" t="str">
        <f>'report data'!D11</f>
        <v>Lead Writing</v>
      </c>
      <c r="C34" s="52"/>
      <c r="D34" s="52"/>
      <c r="E34" s="52"/>
      <c r="F34" s="52"/>
      <c r="G34" s="52"/>
      <c r="H34" s="16">
        <f>'report data'!P11</f>
        <v>73</v>
      </c>
      <c r="I34" s="53">
        <f>'report data'!E11</f>
        <v>108557.29</v>
      </c>
      <c r="J34" s="53"/>
      <c r="K34" s="54">
        <f t="shared" si="0"/>
        <v>2.6837605749413303E-2</v>
      </c>
      <c r="L34" s="54"/>
      <c r="M34" s="54"/>
      <c r="N34" s="17">
        <f t="shared" si="1"/>
        <v>0.25304141251131018</v>
      </c>
      <c r="O34" s="19">
        <f>'report data'!G11</f>
        <v>27469.489999999925</v>
      </c>
      <c r="P34" s="17">
        <f t="shared" si="2"/>
        <v>5.5178238145038453E-4</v>
      </c>
      <c r="Q34" s="19">
        <f>'report data'!F11</f>
        <v>59.900000000000006</v>
      </c>
      <c r="R34" s="17">
        <f t="shared" si="3"/>
        <v>0.74640680510723956</v>
      </c>
      <c r="S34" s="19">
        <f t="shared" si="4"/>
        <v>81027.900000000081</v>
      </c>
      <c r="T34" s="8"/>
      <c r="U34" s="8"/>
      <c r="V34" s="8"/>
      <c r="W34" s="8"/>
    </row>
    <row r="35" spans="1:23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20"/>
      <c r="R35" s="8"/>
      <c r="S35" s="20"/>
      <c r="T35" s="8"/>
      <c r="U35" s="8"/>
      <c r="V35" s="8"/>
      <c r="W35" s="8"/>
    </row>
    <row r="36" spans="1:23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x14ac:dyDescent="0.2">
      <c r="A37" s="8"/>
      <c r="B37" s="55" t="s">
        <v>32</v>
      </c>
      <c r="C37" s="55"/>
      <c r="D37" s="55"/>
      <c r="E37" s="55"/>
      <c r="F37" s="55"/>
      <c r="G37" s="55"/>
      <c r="H37" s="55"/>
      <c r="I37" s="56">
        <f>+I25+I26+I27+I28+I29</f>
        <v>2069703.47</v>
      </c>
      <c r="J37" s="56"/>
      <c r="K37" s="57">
        <f>I37/J7</f>
        <v>0.51167347440280309</v>
      </c>
      <c r="L37" s="57"/>
      <c r="M37" s="57"/>
      <c r="N37" s="21">
        <f>O37/$I$37</f>
        <v>0.28793478806894024</v>
      </c>
      <c r="O37" s="18">
        <f>+O25+O26+O27+O28+O29</f>
        <v>595939.63000000024</v>
      </c>
      <c r="P37" s="21">
        <f>Q37/$I$37</f>
        <v>0.128920574308164</v>
      </c>
      <c r="Q37" s="18">
        <f>+Q25+Q26+Q27+Q28+Q29</f>
        <v>266827.35999999987</v>
      </c>
      <c r="R37" s="21">
        <f>S37/$I$37</f>
        <v>0.5831446376228957</v>
      </c>
      <c r="S37" s="18">
        <f>+S25+S26+S27+S28+S29</f>
        <v>1206936.4799999997</v>
      </c>
      <c r="T37" s="8"/>
      <c r="U37" s="8"/>
      <c r="V37" s="8"/>
      <c r="W37" s="8"/>
    </row>
    <row r="38" spans="1:23" x14ac:dyDescent="0.2">
      <c r="A38" s="8"/>
      <c r="B38" s="55" t="s">
        <v>33</v>
      </c>
      <c r="C38" s="55"/>
      <c r="D38" s="55"/>
      <c r="E38" s="55"/>
      <c r="F38" s="55"/>
      <c r="G38" s="55"/>
      <c r="H38" s="55"/>
      <c r="I38" s="56">
        <f>SUM(I25:J34)</f>
        <v>2750401.4299999997</v>
      </c>
      <c r="J38" s="56"/>
      <c r="K38" s="57">
        <f>I38/J7</f>
        <v>0.6799560787761243</v>
      </c>
      <c r="L38" s="57"/>
      <c r="M38" s="57"/>
      <c r="N38" s="21">
        <f>O38/$I$38</f>
        <v>0.3083081403139033</v>
      </c>
      <c r="O38" s="18">
        <f>SUM(O25:O34)</f>
        <v>847971.15000000014</v>
      </c>
      <c r="P38" s="21">
        <f>Q38/$I$38</f>
        <v>0.11101317672017059</v>
      </c>
      <c r="Q38" s="18">
        <f>SUM(Q25:Q34)</f>
        <v>305330.79999999987</v>
      </c>
      <c r="R38" s="21">
        <f>S38/$I$38</f>
        <v>0.58067868296592617</v>
      </c>
      <c r="S38" s="18">
        <f>SUM(S25:S34)</f>
        <v>1597099.4799999997</v>
      </c>
      <c r="T38" s="8"/>
      <c r="U38" s="8"/>
      <c r="V38" s="8"/>
      <c r="W38" s="8"/>
    </row>
    <row r="39" spans="1:23" ht="11.25" customHeight="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x14ac:dyDescent="0.2">
      <c r="A40" s="8"/>
      <c r="B40" s="58" t="s">
        <v>34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8"/>
      <c r="S40" s="8"/>
      <c r="T40" s="8"/>
      <c r="U40" s="8"/>
      <c r="V40" s="8"/>
      <c r="W40" s="8"/>
    </row>
    <row r="41" spans="1:23" x14ac:dyDescent="0.2">
      <c r="A41" s="8"/>
      <c r="B41" s="10" t="s">
        <v>35</v>
      </c>
      <c r="C41" s="59" t="s">
        <v>36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8"/>
      <c r="S41" s="8"/>
      <c r="T41" s="8"/>
      <c r="U41" s="8"/>
      <c r="V41" s="8"/>
      <c r="W41" s="8"/>
    </row>
    <row r="42" spans="1:23" x14ac:dyDescent="0.2">
      <c r="A42" s="8"/>
      <c r="B42" s="59" t="s">
        <v>37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8"/>
      <c r="S42" s="8"/>
      <c r="T42" s="8"/>
      <c r="U42" s="8"/>
      <c r="V42" s="8"/>
      <c r="W42" s="8"/>
    </row>
    <row r="43" spans="1:23" x14ac:dyDescent="0.2">
      <c r="A43" s="8"/>
      <c r="B43" s="59" t="s">
        <v>38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8"/>
      <c r="S43" s="8"/>
      <c r="T43" s="8"/>
      <c r="U43" s="8"/>
      <c r="V43" s="8"/>
      <c r="W43" s="8"/>
    </row>
    <row r="44" spans="1:23" x14ac:dyDescent="0.2">
      <c r="A44" s="8"/>
      <c r="B44" s="60" t="s">
        <v>39</v>
      </c>
      <c r="C44" s="60"/>
      <c r="D44" s="59" t="s">
        <v>40</v>
      </c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8"/>
      <c r="S44" s="8"/>
      <c r="T44" s="8"/>
      <c r="U44" s="8"/>
      <c r="V44" s="8"/>
      <c r="W44" s="8"/>
    </row>
    <row r="45" spans="1:23" x14ac:dyDescent="0.2">
      <c r="A45" s="8"/>
      <c r="B45" s="59" t="s">
        <v>41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8"/>
      <c r="S45" s="8"/>
      <c r="T45" s="8"/>
      <c r="U45" s="8"/>
      <c r="V45" s="8"/>
      <c r="W45" s="8"/>
    </row>
    <row r="46" spans="1:23" x14ac:dyDescent="0.2">
      <c r="A46" s="8"/>
      <c r="B46" s="59" t="s">
        <v>42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8"/>
      <c r="S46" s="8"/>
      <c r="T46" s="8"/>
      <c r="U46" s="8"/>
      <c r="V46" s="8"/>
      <c r="W46" s="8"/>
    </row>
    <row r="47" spans="1:23" x14ac:dyDescent="0.2">
      <c r="A47" s="8"/>
      <c r="B47" s="59" t="s">
        <v>43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8"/>
      <c r="S47" s="8"/>
      <c r="T47" s="8"/>
      <c r="U47" s="8"/>
      <c r="V47" s="8"/>
      <c r="W47" s="8"/>
    </row>
    <row r="48" spans="1:23" x14ac:dyDescent="0.2">
      <c r="A48" s="8"/>
      <c r="B48" s="60" t="s">
        <v>44</v>
      </c>
      <c r="C48" s="60"/>
      <c r="D48" s="60"/>
      <c r="E48" s="59" t="s">
        <v>45</v>
      </c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8"/>
      <c r="S48" s="8"/>
      <c r="T48" s="8"/>
      <c r="U48" s="8"/>
      <c r="V48" s="8"/>
      <c r="W48" s="8"/>
    </row>
    <row r="49" spans="1:23" x14ac:dyDescent="0.2">
      <c r="A49" s="8"/>
      <c r="B49" s="59" t="s">
        <v>46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8"/>
      <c r="S49" s="8"/>
      <c r="T49" s="8"/>
      <c r="U49" s="8"/>
      <c r="V49" s="8"/>
      <c r="W49" s="8"/>
    </row>
    <row r="50" spans="1:23" x14ac:dyDescent="0.2">
      <c r="A50" s="8"/>
      <c r="B50" s="59" t="s">
        <v>47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8"/>
      <c r="S50" s="8"/>
      <c r="T50" s="8"/>
      <c r="U50" s="8"/>
      <c r="V50" s="8"/>
      <c r="W50" s="8"/>
    </row>
    <row r="51" spans="1:23" x14ac:dyDescent="0.2">
      <c r="A51" s="8"/>
      <c r="B51" s="59" t="s">
        <v>48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8"/>
      <c r="S51" s="8"/>
      <c r="T51" s="8"/>
      <c r="U51" s="8"/>
      <c r="V51" s="8"/>
      <c r="W51" s="8"/>
    </row>
    <row r="52" spans="1:23" x14ac:dyDescent="0.2">
      <c r="A52" s="8"/>
      <c r="B52" s="60" t="s">
        <v>49</v>
      </c>
      <c r="C52" s="60"/>
      <c r="D52" s="60"/>
      <c r="E52" s="60"/>
      <c r="F52" s="60"/>
      <c r="G52" s="59" t="s">
        <v>50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8"/>
      <c r="S52" s="8"/>
      <c r="T52" s="8"/>
      <c r="U52" s="8"/>
      <c r="V52" s="8"/>
      <c r="W52" s="8"/>
    </row>
    <row r="53" spans="1:23" x14ac:dyDescent="0.2">
      <c r="A53" s="8"/>
      <c r="B53" s="59" t="s">
        <v>51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8"/>
      <c r="S53" s="8"/>
      <c r="T53" s="8"/>
      <c r="U53" s="8"/>
      <c r="V53" s="8"/>
      <c r="W53" s="8"/>
    </row>
    <row r="54" spans="1:23" x14ac:dyDescent="0.2">
      <c r="A54" s="8"/>
      <c r="B54" s="59" t="s">
        <v>52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8"/>
      <c r="S54" s="8"/>
      <c r="T54" s="8"/>
      <c r="U54" s="8"/>
      <c r="V54" s="8"/>
      <c r="W54" s="8"/>
    </row>
    <row r="55" spans="1:23" x14ac:dyDescent="0.2">
      <c r="A55" s="8"/>
      <c r="B55" s="59" t="s">
        <v>53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8"/>
      <c r="S55" s="8"/>
      <c r="T55" s="8"/>
      <c r="U55" s="8"/>
      <c r="V55" s="8"/>
      <c r="W55" s="8"/>
    </row>
    <row r="56" spans="1:23" x14ac:dyDescent="0.2">
      <c r="A56" s="8"/>
      <c r="B56" s="59" t="s">
        <v>54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8"/>
      <c r="S56" s="8"/>
      <c r="T56" s="8"/>
      <c r="U56" s="8"/>
      <c r="V56" s="8"/>
      <c r="W56" s="8"/>
    </row>
    <row r="57" spans="1:23" x14ac:dyDescent="0.2">
      <c r="A57" s="8"/>
      <c r="B57" s="60" t="s">
        <v>55</v>
      </c>
      <c r="C57" s="60"/>
      <c r="D57" s="59" t="s">
        <v>56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8"/>
      <c r="S57" s="8"/>
      <c r="T57" s="8"/>
      <c r="U57" s="8"/>
      <c r="V57" s="8"/>
      <c r="W57" s="8"/>
    </row>
    <row r="58" spans="1:23" x14ac:dyDescent="0.2">
      <c r="A58" s="8"/>
      <c r="B58" s="59" t="s">
        <v>57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8"/>
      <c r="S58" s="8"/>
      <c r="T58" s="8"/>
      <c r="U58" s="8"/>
      <c r="V58" s="8"/>
      <c r="W58" s="8"/>
    </row>
    <row r="59" spans="1:23" x14ac:dyDescent="0.2">
      <c r="A59" s="8"/>
      <c r="B59" s="59" t="s">
        <v>58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8"/>
      <c r="S59" s="8"/>
      <c r="T59" s="8"/>
      <c r="U59" s="8"/>
      <c r="V59" s="8"/>
      <c r="W59" s="8"/>
    </row>
    <row r="60" spans="1:23" x14ac:dyDescent="0.2">
      <c r="A60" s="8"/>
      <c r="B60" s="61" t="s">
        <v>59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8"/>
      <c r="S60" s="8"/>
      <c r="T60" s="8"/>
      <c r="U60" s="8"/>
      <c r="V60" s="8"/>
      <c r="W60" s="8"/>
    </row>
    <row r="61" spans="1:23" x14ac:dyDescent="0.2">
      <c r="A61" s="8"/>
      <c r="B61" s="61" t="s">
        <v>60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8"/>
      <c r="S61" s="8"/>
      <c r="T61" s="8"/>
      <c r="U61" s="8"/>
      <c r="V61" s="8"/>
      <c r="W61" s="8"/>
    </row>
    <row r="62" spans="1:23" x14ac:dyDescent="0.2">
      <c r="A62" s="8"/>
      <c r="B62" s="61" t="s">
        <v>61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8"/>
      <c r="S62" s="8"/>
      <c r="T62" s="8"/>
      <c r="U62" s="8"/>
      <c r="V62" s="8"/>
      <c r="W62" s="8"/>
    </row>
    <row r="63" spans="1:23" x14ac:dyDescent="0.2">
      <c r="A63" s="8"/>
      <c r="B63" s="61" t="s">
        <v>62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8"/>
      <c r="S63" s="8"/>
      <c r="T63" s="8"/>
      <c r="U63" s="8"/>
      <c r="V63" s="8"/>
      <c r="W63" s="8"/>
    </row>
    <row r="64" spans="1:23" x14ac:dyDescent="0.2">
      <c r="A64" s="8"/>
      <c r="B64" s="61" t="s">
        <v>63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8"/>
      <c r="S64" s="8"/>
      <c r="T64" s="8"/>
      <c r="U64" s="8"/>
      <c r="V64" s="8"/>
      <c r="W64" s="8"/>
    </row>
    <row r="65" spans="1:23" x14ac:dyDescent="0.2">
      <c r="A65" s="8"/>
      <c r="B65" s="61" t="s">
        <v>64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8"/>
      <c r="S65" s="8"/>
      <c r="T65" s="8"/>
      <c r="U65" s="8"/>
      <c r="V65" s="8"/>
      <c r="W65" s="8"/>
    </row>
  </sheetData>
  <sheetProtection sheet="1" objects="1" scenarios="1"/>
  <mergeCells count="120">
    <mergeCell ref="B63:Q63"/>
    <mergeCell ref="B64:Q64"/>
    <mergeCell ref="B65:Q65"/>
    <mergeCell ref="B55:Q55"/>
    <mergeCell ref="B56:Q56"/>
    <mergeCell ref="B57:C57"/>
    <mergeCell ref="D57:Q57"/>
    <mergeCell ref="B58:Q58"/>
    <mergeCell ref="B59:Q59"/>
    <mergeCell ref="B60:Q60"/>
    <mergeCell ref="B61:Q61"/>
    <mergeCell ref="B62:Q62"/>
    <mergeCell ref="B48:D48"/>
    <mergeCell ref="E48:Q48"/>
    <mergeCell ref="B49:Q49"/>
    <mergeCell ref="B50:Q50"/>
    <mergeCell ref="B51:Q51"/>
    <mergeCell ref="B52:F52"/>
    <mergeCell ref="G52:Q52"/>
    <mergeCell ref="B53:Q53"/>
    <mergeCell ref="B54:Q54"/>
    <mergeCell ref="B40:Q40"/>
    <mergeCell ref="C41:Q41"/>
    <mergeCell ref="B42:Q42"/>
    <mergeCell ref="B43:Q43"/>
    <mergeCell ref="B44:C44"/>
    <mergeCell ref="D44:Q44"/>
    <mergeCell ref="B45:Q45"/>
    <mergeCell ref="B46:Q46"/>
    <mergeCell ref="B47:Q47"/>
    <mergeCell ref="B37:H37"/>
    <mergeCell ref="I37:J37"/>
    <mergeCell ref="K37:M37"/>
    <mergeCell ref="B38:H38"/>
    <mergeCell ref="I38:J38"/>
    <mergeCell ref="K38:M38"/>
    <mergeCell ref="B33:G33"/>
    <mergeCell ref="I33:J33"/>
    <mergeCell ref="K33:M33"/>
    <mergeCell ref="B34:G34"/>
    <mergeCell ref="I34:J34"/>
    <mergeCell ref="K34:M34"/>
    <mergeCell ref="B31:G31"/>
    <mergeCell ref="I31:J31"/>
    <mergeCell ref="K31:M31"/>
    <mergeCell ref="B32:G32"/>
    <mergeCell ref="I32:J32"/>
    <mergeCell ref="K32:M32"/>
    <mergeCell ref="B29:G29"/>
    <mergeCell ref="I29:J29"/>
    <mergeCell ref="K29:M29"/>
    <mergeCell ref="B30:G30"/>
    <mergeCell ref="I30:J30"/>
    <mergeCell ref="K30:M30"/>
    <mergeCell ref="B27:G27"/>
    <mergeCell ref="I27:J27"/>
    <mergeCell ref="K27:M27"/>
    <mergeCell ref="B28:G28"/>
    <mergeCell ref="I28:J28"/>
    <mergeCell ref="K28:M28"/>
    <mergeCell ref="B25:G25"/>
    <mergeCell ref="I25:J25"/>
    <mergeCell ref="K25:M25"/>
    <mergeCell ref="B26:G26"/>
    <mergeCell ref="I26:J26"/>
    <mergeCell ref="K26:M26"/>
    <mergeCell ref="B19:I19"/>
    <mergeCell ref="J19:K19"/>
    <mergeCell ref="L19:N19"/>
    <mergeCell ref="B20:I20"/>
    <mergeCell ref="J20:K20"/>
    <mergeCell ref="B21:I21"/>
    <mergeCell ref="J21:K21"/>
    <mergeCell ref="B23:S23"/>
    <mergeCell ref="B24:H24"/>
    <mergeCell ref="I24:J24"/>
    <mergeCell ref="K24:M24"/>
    <mergeCell ref="N24:O24"/>
    <mergeCell ref="R24:S24"/>
    <mergeCell ref="P24:Q24"/>
    <mergeCell ref="B16:I16"/>
    <mergeCell ref="J16:K16"/>
    <mergeCell ref="L16:N16"/>
    <mergeCell ref="B17:I17"/>
    <mergeCell ref="J17:K17"/>
    <mergeCell ref="L17:N17"/>
    <mergeCell ref="B18:I18"/>
    <mergeCell ref="J18:K18"/>
    <mergeCell ref="L18:N18"/>
    <mergeCell ref="B11:I11"/>
    <mergeCell ref="J11:K11"/>
    <mergeCell ref="L11:N11"/>
    <mergeCell ref="B13:N13"/>
    <mergeCell ref="B14:I14"/>
    <mergeCell ref="J14:K14"/>
    <mergeCell ref="L14:N14"/>
    <mergeCell ref="B15:I15"/>
    <mergeCell ref="J15:K15"/>
    <mergeCell ref="L15:N15"/>
    <mergeCell ref="B8:I8"/>
    <mergeCell ref="J8:K8"/>
    <mergeCell ref="L8:N8"/>
    <mergeCell ref="B9:I9"/>
    <mergeCell ref="J9:K9"/>
    <mergeCell ref="L9:N9"/>
    <mergeCell ref="B10:I10"/>
    <mergeCell ref="J10:K10"/>
    <mergeCell ref="L10:N10"/>
    <mergeCell ref="B5:N5"/>
    <mergeCell ref="B6:I6"/>
    <mergeCell ref="J6:K6"/>
    <mergeCell ref="L6:N6"/>
    <mergeCell ref="B7:I7"/>
    <mergeCell ref="J7:K7"/>
    <mergeCell ref="L7:N7"/>
    <mergeCell ref="B1:L1"/>
    <mergeCell ref="B2:E2"/>
    <mergeCell ref="F2:K2"/>
    <mergeCell ref="B3:E3"/>
    <mergeCell ref="F3:K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outlinePr summaryBelow="0"/>
  </sheetPr>
  <dimension ref="A1:H14"/>
  <sheetViews>
    <sheetView showGridLines="0" workbookViewId="0">
      <selection activeCell="C19" sqref="C19"/>
    </sheetView>
  </sheetViews>
  <sheetFormatPr defaultColWidth="9" defaultRowHeight="12" x14ac:dyDescent="0.2"/>
  <cols>
    <col min="1" max="1" width="57" style="7" bestFit="1" customWidth="1"/>
    <col min="2" max="2" width="12" style="7" bestFit="1" customWidth="1"/>
    <col min="3" max="3" width="5.7109375" style="7" bestFit="1" customWidth="1"/>
    <col min="4" max="4" width="13.28515625" style="7" bestFit="1" customWidth="1"/>
    <col min="5" max="5" width="14.42578125" style="7" bestFit="1" customWidth="1"/>
    <col min="6" max="6" width="10.7109375" style="7" bestFit="1" customWidth="1"/>
    <col min="7" max="7" width="10.85546875" style="7" customWidth="1"/>
    <col min="8" max="8" width="13" style="7" customWidth="1"/>
    <col min="9" max="16384" width="9" style="7"/>
  </cols>
  <sheetData>
    <row r="1" spans="1:8" x14ac:dyDescent="0.2">
      <c r="A1" s="22" t="s">
        <v>3</v>
      </c>
      <c r="B1" s="22"/>
      <c r="C1" s="22"/>
      <c r="D1" s="23">
        <f>SUM('report data'!E:E)</f>
        <v>4044969.2499999991</v>
      </c>
    </row>
    <row r="2" spans="1:8" x14ac:dyDescent="0.2">
      <c r="A2" s="24" t="s">
        <v>20</v>
      </c>
      <c r="B2" s="25">
        <f>SUM('report data'!G:G)</f>
        <v>1013993.1000000002</v>
      </c>
      <c r="C2" s="24"/>
      <c r="D2" s="24"/>
    </row>
    <row r="3" spans="1:8" x14ac:dyDescent="0.2">
      <c r="A3" s="7" t="s">
        <v>21</v>
      </c>
      <c r="B3" s="26">
        <f>SUM('report data'!F:F)</f>
        <v>402339.50999999983</v>
      </c>
    </row>
    <row r="4" spans="1:8" x14ac:dyDescent="0.2">
      <c r="A4" s="24" t="s">
        <v>22</v>
      </c>
      <c r="B4" s="27">
        <f>D1-(B2+B3)</f>
        <v>2628636.6399999987</v>
      </c>
      <c r="C4" s="24"/>
      <c r="D4" s="24"/>
    </row>
    <row r="5" spans="1:8" x14ac:dyDescent="0.2">
      <c r="A5" s="22" t="s">
        <v>13</v>
      </c>
      <c r="B5" s="22"/>
      <c r="C5" s="22"/>
      <c r="D5" s="23">
        <f>SUM('report data'!K:K)</f>
        <v>1228585.1600000008</v>
      </c>
    </row>
    <row r="6" spans="1:8" x14ac:dyDescent="0.2">
      <c r="A6" s="24" t="s">
        <v>20</v>
      </c>
      <c r="B6" s="25">
        <f>SUM('report data'!J:J)</f>
        <v>198551.27</v>
      </c>
      <c r="C6" s="24"/>
      <c r="D6" s="24"/>
    </row>
    <row r="7" spans="1:8" x14ac:dyDescent="0.2">
      <c r="A7" s="7" t="s">
        <v>21</v>
      </c>
      <c r="B7" s="26">
        <f>SUM('report data'!I:I)</f>
        <v>264499.49999999977</v>
      </c>
    </row>
    <row r="8" spans="1:8" x14ac:dyDescent="0.2">
      <c r="A8" s="24" t="s">
        <v>22</v>
      </c>
      <c r="B8" s="27">
        <f>D5-B6-B7</f>
        <v>765534.39000000106</v>
      </c>
      <c r="C8" s="24"/>
      <c r="D8" s="24"/>
      <c r="E8" s="24"/>
      <c r="F8" s="24"/>
      <c r="G8" s="24"/>
      <c r="H8" s="24"/>
    </row>
    <row r="9" spans="1:8" x14ac:dyDescent="0.2">
      <c r="A9" s="22" t="s">
        <v>65</v>
      </c>
      <c r="B9" s="22" t="s">
        <v>22</v>
      </c>
      <c r="C9" s="22" t="s">
        <v>20</v>
      </c>
      <c r="D9" s="22" t="s">
        <v>21</v>
      </c>
      <c r="E9" s="22" t="s">
        <v>66</v>
      </c>
      <c r="F9" s="22" t="s">
        <v>22</v>
      </c>
      <c r="G9" s="22" t="s">
        <v>20</v>
      </c>
      <c r="H9" s="22" t="s">
        <v>21</v>
      </c>
    </row>
    <row r="10" spans="1:8" x14ac:dyDescent="0.2">
      <c r="A10" s="24" t="str">
        <f>'report data'!D2</f>
        <v>INK/LASER PRINTER CARTRDG</v>
      </c>
      <c r="B10" s="28">
        <f>F10/E10</f>
        <v>0.44016079407833669</v>
      </c>
      <c r="C10" s="28">
        <f>G10/E10</f>
        <v>0.48720536216807336</v>
      </c>
      <c r="D10" s="28">
        <f>H10/E10</f>
        <v>7.2633843753589916E-2</v>
      </c>
      <c r="E10" s="29">
        <f>'report data'!E2</f>
        <v>886084.87</v>
      </c>
      <c r="F10" s="29">
        <f>E10-G10-H10</f>
        <v>390019.81999999972</v>
      </c>
      <c r="G10" s="29">
        <f>'report data'!G2</f>
        <v>431705.30000000022</v>
      </c>
      <c r="H10" s="29">
        <f>'report data'!F2</f>
        <v>64359.750000000029</v>
      </c>
    </row>
    <row r="11" spans="1:8" x14ac:dyDescent="0.2">
      <c r="A11" s="7" t="str">
        <f>'report data'!D3</f>
        <v>Paper</v>
      </c>
      <c r="B11" s="28">
        <f t="shared" ref="B11:B14" si="0">F11/E11</f>
        <v>0.81198763225871362</v>
      </c>
      <c r="C11" s="28">
        <f t="shared" ref="C11:C14" si="1">G11/E11</f>
        <v>3.2537501693188586E-2</v>
      </c>
      <c r="D11" s="28">
        <f t="shared" ref="D11:D14" si="2">H11/E11</f>
        <v>0.15547486604809768</v>
      </c>
      <c r="E11" s="30">
        <f>'report data'!E3</f>
        <v>608541.18999999994</v>
      </c>
      <c r="F11" s="29">
        <f t="shared" ref="F11:F14" si="3">E11-G11-H11</f>
        <v>494127.91999999993</v>
      </c>
      <c r="G11" s="29">
        <f>'report data'!G3</f>
        <v>19800.409999999996</v>
      </c>
      <c r="H11" s="29">
        <f>'report data'!F3</f>
        <v>94612.859999999957</v>
      </c>
    </row>
    <row r="12" spans="1:8" x14ac:dyDescent="0.2">
      <c r="A12" s="7" t="str">
        <f>'report data'!D4</f>
        <v>School &amp; Art Supplies</v>
      </c>
      <c r="B12" s="28">
        <f t="shared" si="0"/>
        <v>0.55764033181558725</v>
      </c>
      <c r="C12" s="28">
        <f t="shared" si="1"/>
        <v>0.31868573135849515</v>
      </c>
      <c r="D12" s="28">
        <f t="shared" si="2"/>
        <v>0.12367393682591749</v>
      </c>
      <c r="E12" s="30">
        <f>'report data'!E4</f>
        <v>220568.3</v>
      </c>
      <c r="F12" s="29">
        <f t="shared" si="3"/>
        <v>122997.78</v>
      </c>
      <c r="G12" s="29">
        <f>'report data'!G4</f>
        <v>70291.969999999958</v>
      </c>
      <c r="H12" s="29">
        <f>'report data'!F4</f>
        <v>27278.550000000014</v>
      </c>
    </row>
    <row r="13" spans="1:8" x14ac:dyDescent="0.2">
      <c r="A13" s="7" t="str">
        <f>'report data'!D5</f>
        <v>Office Machines</v>
      </c>
      <c r="B13" s="28">
        <f t="shared" si="0"/>
        <v>0.9938115136611384</v>
      </c>
      <c r="C13" s="28">
        <f t="shared" si="1"/>
        <v>3.0197177533056747E-3</v>
      </c>
      <c r="D13" s="28">
        <f t="shared" si="2"/>
        <v>3.1687685855559099E-3</v>
      </c>
      <c r="E13" s="30">
        <f>'report data'!E5</f>
        <v>184232.45</v>
      </c>
      <c r="F13" s="29">
        <f t="shared" si="3"/>
        <v>183092.33000000002</v>
      </c>
      <c r="G13" s="29">
        <f>'report data'!G5</f>
        <v>556.33000000000004</v>
      </c>
      <c r="H13" s="29">
        <f>'report data'!F5</f>
        <v>583.79</v>
      </c>
    </row>
    <row r="14" spans="1:8" x14ac:dyDescent="0.2">
      <c r="A14" s="7" t="str">
        <f>'report data'!D6</f>
        <v>Filing</v>
      </c>
      <c r="B14" s="28">
        <f t="shared" si="0"/>
        <v>9.8067638864892961E-2</v>
      </c>
      <c r="C14" s="28">
        <f t="shared" si="1"/>
        <v>0.43215329687580206</v>
      </c>
      <c r="D14" s="28">
        <f t="shared" si="2"/>
        <v>0.46977906425930499</v>
      </c>
      <c r="E14" s="30">
        <f>'report data'!E6</f>
        <v>170276.66</v>
      </c>
      <c r="F14" s="29">
        <f t="shared" si="3"/>
        <v>16698.630000000165</v>
      </c>
      <c r="G14" s="29">
        <f>'report data'!G6</f>
        <v>73585.62000000001</v>
      </c>
      <c r="H14" s="29">
        <f>'report data'!F6</f>
        <v>79992.409999999829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95058-D8C5-478B-A93E-F1F4C81F35B8}">
  <sheetPr codeName="Sheet4"/>
  <dimension ref="A1:P377"/>
  <sheetViews>
    <sheetView workbookViewId="0">
      <pane ySplit="1" topLeftCell="A2" activePane="bottomLeft" state="frozen"/>
      <selection pane="bottomLeft"/>
    </sheetView>
  </sheetViews>
  <sheetFormatPr defaultColWidth="9" defaultRowHeight="11.25" x14ac:dyDescent="0.2"/>
  <cols>
    <col min="1" max="1" width="7" style="1" bestFit="1" customWidth="1"/>
    <col min="2" max="2" width="16" style="1" bestFit="1" customWidth="1"/>
    <col min="3" max="3" width="12.42578125" style="1" customWidth="1"/>
    <col min="4" max="4" width="21.5703125" style="1" bestFit="1" customWidth="1"/>
    <col min="5" max="6" width="11.42578125" style="1" customWidth="1"/>
    <col min="7" max="7" width="11.42578125" style="2" customWidth="1"/>
    <col min="8" max="15" width="11.42578125" style="1" customWidth="1"/>
    <col min="16" max="16384" width="9" style="1"/>
  </cols>
  <sheetData>
    <row r="1" spans="1:16" ht="33.75" x14ac:dyDescent="0.2">
      <c r="A1" s="11" t="s">
        <v>121</v>
      </c>
      <c r="B1" s="11" t="s">
        <v>122</v>
      </c>
      <c r="C1" s="11" t="s">
        <v>123</v>
      </c>
      <c r="D1" s="11" t="s">
        <v>124</v>
      </c>
      <c r="E1" s="12" t="s">
        <v>125</v>
      </c>
      <c r="F1" s="12" t="s">
        <v>137</v>
      </c>
      <c r="G1" s="12" t="s">
        <v>138</v>
      </c>
      <c r="H1" s="13" t="s">
        <v>139</v>
      </c>
      <c r="I1" s="14" t="s">
        <v>140</v>
      </c>
      <c r="J1" s="14" t="s">
        <v>141</v>
      </c>
      <c r="K1" s="14" t="s">
        <v>142</v>
      </c>
      <c r="L1" s="13" t="s">
        <v>143</v>
      </c>
      <c r="M1" s="13" t="s">
        <v>144</v>
      </c>
      <c r="N1" s="13" t="s">
        <v>145</v>
      </c>
      <c r="O1" s="13" t="s">
        <v>146</v>
      </c>
      <c r="P1" s="13" t="s">
        <v>147</v>
      </c>
    </row>
    <row r="2" spans="1:16" x14ac:dyDescent="0.2">
      <c r="A2" s="4" t="s">
        <v>148</v>
      </c>
      <c r="B2" s="4" t="s">
        <v>149</v>
      </c>
      <c r="C2" s="4" t="s">
        <v>126</v>
      </c>
      <c r="D2" s="4" t="s">
        <v>24</v>
      </c>
      <c r="E2" s="15">
        <v>886084.87</v>
      </c>
      <c r="F2" s="15">
        <v>64359.750000000029</v>
      </c>
      <c r="G2" s="15">
        <v>431705.30000000022</v>
      </c>
      <c r="H2" s="15">
        <v>16989.454000000002</v>
      </c>
      <c r="I2" s="15">
        <v>0</v>
      </c>
      <c r="J2" s="15">
        <v>0</v>
      </c>
      <c r="K2" s="15">
        <v>0</v>
      </c>
      <c r="L2" s="15">
        <v>0</v>
      </c>
      <c r="M2" s="15">
        <v>0</v>
      </c>
      <c r="N2" s="15">
        <v>0</v>
      </c>
      <c r="O2" s="15">
        <v>0</v>
      </c>
      <c r="P2" s="4">
        <v>27</v>
      </c>
    </row>
    <row r="3" spans="1:16" x14ac:dyDescent="0.2">
      <c r="A3" s="4" t="s">
        <v>148</v>
      </c>
      <c r="B3" s="4" t="s">
        <v>149</v>
      </c>
      <c r="C3" s="4" t="s">
        <v>23</v>
      </c>
      <c r="D3" s="4" t="s">
        <v>23</v>
      </c>
      <c r="E3" s="15">
        <v>608541.18999999994</v>
      </c>
      <c r="F3" s="15">
        <v>94612.859999999957</v>
      </c>
      <c r="G3" s="15">
        <v>19800.409999999996</v>
      </c>
      <c r="H3" s="15">
        <v>851428.34900000005</v>
      </c>
      <c r="I3" s="4">
        <v>94612.859999999957</v>
      </c>
      <c r="J3" s="4">
        <v>19800.409999999996</v>
      </c>
      <c r="K3" s="4">
        <v>608541.19000000111</v>
      </c>
      <c r="L3" s="4">
        <v>1591949.18</v>
      </c>
      <c r="M3" s="4">
        <v>85142834.900000006</v>
      </c>
      <c r="N3" s="4">
        <v>1591949.18</v>
      </c>
      <c r="O3" s="4">
        <v>85142834.900000006</v>
      </c>
      <c r="P3" s="4">
        <v>96</v>
      </c>
    </row>
    <row r="4" spans="1:16" x14ac:dyDescent="0.2">
      <c r="A4" s="4" t="s">
        <v>148</v>
      </c>
      <c r="B4" s="4" t="s">
        <v>149</v>
      </c>
      <c r="C4" s="4" t="s">
        <v>132</v>
      </c>
      <c r="D4" s="4" t="s">
        <v>86</v>
      </c>
      <c r="E4" s="15">
        <v>220568.3</v>
      </c>
      <c r="F4" s="15">
        <v>27278.550000000014</v>
      </c>
      <c r="G4" s="15">
        <v>70291.969999999958</v>
      </c>
      <c r="H4" s="15">
        <v>74010.194000000003</v>
      </c>
      <c r="I4" s="15">
        <v>0</v>
      </c>
      <c r="J4" s="15">
        <v>7652.7399999999971</v>
      </c>
      <c r="K4" s="15">
        <v>43314.379999999976</v>
      </c>
      <c r="L4" s="15">
        <v>0</v>
      </c>
      <c r="M4" s="15">
        <v>2582687.8000000003</v>
      </c>
      <c r="N4" s="4">
        <v>0</v>
      </c>
      <c r="O4" s="4">
        <v>0</v>
      </c>
      <c r="P4" s="4">
        <v>82</v>
      </c>
    </row>
    <row r="5" spans="1:16" x14ac:dyDescent="0.2">
      <c r="A5" s="4" t="s">
        <v>148</v>
      </c>
      <c r="B5" s="4" t="s">
        <v>149</v>
      </c>
      <c r="C5" s="4" t="s">
        <v>130</v>
      </c>
      <c r="D5" s="4" t="s">
        <v>27</v>
      </c>
      <c r="E5" s="15">
        <v>184232.45</v>
      </c>
      <c r="F5" s="15">
        <v>583.79</v>
      </c>
      <c r="G5" s="15">
        <v>556.33000000000004</v>
      </c>
      <c r="H5" s="15">
        <v>17968.671999999999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21</v>
      </c>
    </row>
    <row r="6" spans="1:16" x14ac:dyDescent="0.2">
      <c r="A6" s="4" t="s">
        <v>148</v>
      </c>
      <c r="B6" s="4" t="s">
        <v>149</v>
      </c>
      <c r="C6" s="4" t="s">
        <v>132</v>
      </c>
      <c r="D6" s="4" t="s">
        <v>75</v>
      </c>
      <c r="E6" s="15">
        <v>170276.66</v>
      </c>
      <c r="F6" s="15">
        <v>79992.409999999829</v>
      </c>
      <c r="G6" s="15">
        <v>73585.62000000001</v>
      </c>
      <c r="H6" s="15">
        <v>100706.512</v>
      </c>
      <c r="I6" s="4">
        <v>79992.409999999829</v>
      </c>
      <c r="J6" s="4">
        <v>73466.460000000006</v>
      </c>
      <c r="K6" s="4">
        <v>169315.58999999979</v>
      </c>
      <c r="L6" s="4">
        <v>2318211.8000000003</v>
      </c>
      <c r="M6" s="4">
        <v>10046075.600000003</v>
      </c>
      <c r="N6" s="4">
        <v>0</v>
      </c>
      <c r="O6" s="4">
        <v>0</v>
      </c>
      <c r="P6" s="4">
        <v>97</v>
      </c>
    </row>
    <row r="7" spans="1:16" x14ac:dyDescent="0.2">
      <c r="A7" s="4" t="s">
        <v>148</v>
      </c>
      <c r="B7" s="4" t="s">
        <v>149</v>
      </c>
      <c r="C7" s="4" t="s">
        <v>132</v>
      </c>
      <c r="D7" s="4" t="s">
        <v>73</v>
      </c>
      <c r="E7" s="15">
        <v>165119.24</v>
      </c>
      <c r="F7" s="4">
        <v>2516.2900000000013</v>
      </c>
      <c r="G7" s="4">
        <v>122478.20000000006</v>
      </c>
      <c r="H7" s="15">
        <v>9106.1309999999994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75</v>
      </c>
    </row>
    <row r="8" spans="1:16" x14ac:dyDescent="0.2">
      <c r="A8" s="4" t="s">
        <v>148</v>
      </c>
      <c r="B8" s="4" t="s">
        <v>149</v>
      </c>
      <c r="C8" s="4" t="s">
        <v>132</v>
      </c>
      <c r="D8" s="4" t="s">
        <v>68</v>
      </c>
      <c r="E8" s="15">
        <v>163521.34</v>
      </c>
      <c r="F8" s="15">
        <v>587.86000000000013</v>
      </c>
      <c r="G8" s="15">
        <v>52051.519999999982</v>
      </c>
      <c r="H8" s="15">
        <v>8204.2639999999992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4">
        <v>0</v>
      </c>
      <c r="O8" s="4">
        <v>0</v>
      </c>
      <c r="P8" s="4">
        <v>72</v>
      </c>
    </row>
    <row r="9" spans="1:16" x14ac:dyDescent="0.2">
      <c r="A9" s="4" t="s">
        <v>148</v>
      </c>
      <c r="B9" s="4" t="s">
        <v>149</v>
      </c>
      <c r="C9" s="4" t="s">
        <v>132</v>
      </c>
      <c r="D9" s="4" t="s">
        <v>78</v>
      </c>
      <c r="E9" s="15">
        <v>129480.83</v>
      </c>
      <c r="F9" s="15">
        <v>56.08</v>
      </c>
      <c r="G9" s="4">
        <v>2535.38</v>
      </c>
      <c r="H9" s="15">
        <v>32715.120999999999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79</v>
      </c>
    </row>
    <row r="10" spans="1:16" x14ac:dyDescent="0.2">
      <c r="A10" s="4" t="s">
        <v>148</v>
      </c>
      <c r="B10" s="4" t="s">
        <v>149</v>
      </c>
      <c r="C10" s="4" t="s">
        <v>132</v>
      </c>
      <c r="D10" s="4" t="s">
        <v>87</v>
      </c>
      <c r="E10" s="15">
        <v>114019.26</v>
      </c>
      <c r="F10" s="15">
        <v>35283.309999999983</v>
      </c>
      <c r="G10" s="15">
        <v>47496.929999999964</v>
      </c>
      <c r="H10" s="15">
        <v>11018.246999999999</v>
      </c>
      <c r="I10" s="15">
        <v>21046.189999999981</v>
      </c>
      <c r="J10" s="15">
        <v>18803.139999999992</v>
      </c>
      <c r="K10" s="15">
        <v>62471.909999999967</v>
      </c>
      <c r="L10" s="15">
        <v>102173.24000000011</v>
      </c>
      <c r="M10" s="15">
        <v>833047.20000000065</v>
      </c>
      <c r="N10" s="4">
        <v>0</v>
      </c>
      <c r="O10" s="4">
        <v>0</v>
      </c>
      <c r="P10" s="4">
        <v>70</v>
      </c>
    </row>
    <row r="11" spans="1:16" x14ac:dyDescent="0.2">
      <c r="A11" s="4" t="s">
        <v>148</v>
      </c>
      <c r="B11" s="4" t="s">
        <v>149</v>
      </c>
      <c r="C11" s="4" t="s">
        <v>132</v>
      </c>
      <c r="D11" s="4" t="s">
        <v>93</v>
      </c>
      <c r="E11" s="15">
        <v>108557.29</v>
      </c>
      <c r="F11" s="15">
        <v>59.900000000000006</v>
      </c>
      <c r="G11" s="15">
        <v>27469.489999999925</v>
      </c>
      <c r="H11" s="15">
        <v>16472.620999999999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73</v>
      </c>
    </row>
    <row r="12" spans="1:16" x14ac:dyDescent="0.2">
      <c r="A12" s="4" t="s">
        <v>148</v>
      </c>
      <c r="B12" s="4" t="s">
        <v>149</v>
      </c>
      <c r="C12" s="4" t="s">
        <v>132</v>
      </c>
      <c r="D12" s="4" t="s">
        <v>79</v>
      </c>
      <c r="E12" s="15">
        <v>107140.08</v>
      </c>
      <c r="F12" s="4">
        <v>15137.920000000002</v>
      </c>
      <c r="G12" s="4">
        <v>23026.79</v>
      </c>
      <c r="H12" s="4">
        <v>26944.905999999999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76</v>
      </c>
    </row>
    <row r="13" spans="1:16" x14ac:dyDescent="0.2">
      <c r="A13" s="4" t="s">
        <v>148</v>
      </c>
      <c r="B13" s="4" t="s">
        <v>149</v>
      </c>
      <c r="C13" s="4" t="s">
        <v>132</v>
      </c>
      <c r="D13" s="4" t="s">
        <v>76</v>
      </c>
      <c r="E13" s="15">
        <v>106085.87</v>
      </c>
      <c r="F13" s="4">
        <v>25437.980000000003</v>
      </c>
      <c r="G13" s="15">
        <v>47169.889999999948</v>
      </c>
      <c r="H13" s="15">
        <v>30683.63</v>
      </c>
      <c r="I13" s="4">
        <v>23121.850000000002</v>
      </c>
      <c r="J13" s="4">
        <v>11212.7</v>
      </c>
      <c r="K13" s="4">
        <v>47817.539999999994</v>
      </c>
      <c r="L13" s="4">
        <v>102662.09</v>
      </c>
      <c r="M13" s="4">
        <v>622092.6</v>
      </c>
      <c r="N13" s="4">
        <v>0</v>
      </c>
      <c r="O13" s="4">
        <v>0</v>
      </c>
      <c r="P13" s="4">
        <v>77</v>
      </c>
    </row>
    <row r="14" spans="1:16" x14ac:dyDescent="0.2">
      <c r="A14" s="4" t="s">
        <v>148</v>
      </c>
      <c r="B14" s="4" t="s">
        <v>149</v>
      </c>
      <c r="C14" s="4" t="s">
        <v>132</v>
      </c>
      <c r="D14" s="4" t="s">
        <v>30</v>
      </c>
      <c r="E14" s="15">
        <v>106031.09</v>
      </c>
      <c r="F14" s="15">
        <v>10068.060000000007</v>
      </c>
      <c r="G14" s="15">
        <v>2849.4700000000003</v>
      </c>
      <c r="H14" s="15">
        <v>66355.024000000005</v>
      </c>
      <c r="I14" s="15">
        <v>10068.060000000007</v>
      </c>
      <c r="J14" s="15">
        <v>2849.4700000000003</v>
      </c>
      <c r="K14" s="15">
        <v>106031.09000000001</v>
      </c>
      <c r="L14" s="15">
        <v>167179.06000000003</v>
      </c>
      <c r="M14" s="15">
        <v>6635502.3999999985</v>
      </c>
      <c r="N14" s="4">
        <v>0</v>
      </c>
      <c r="O14" s="4">
        <v>0</v>
      </c>
      <c r="P14" s="4">
        <v>94</v>
      </c>
    </row>
    <row r="15" spans="1:16" x14ac:dyDescent="0.2">
      <c r="A15" s="4" t="s">
        <v>148</v>
      </c>
      <c r="B15" s="4" t="s">
        <v>149</v>
      </c>
      <c r="C15" s="4" t="s">
        <v>132</v>
      </c>
      <c r="D15" s="4" t="s">
        <v>69</v>
      </c>
      <c r="E15" s="15">
        <v>105298.61</v>
      </c>
      <c r="F15" s="4">
        <v>13520.609999999991</v>
      </c>
      <c r="G15" s="4">
        <v>34396.320000000007</v>
      </c>
      <c r="H15" s="15">
        <v>21096.996999999999</v>
      </c>
      <c r="I15" s="4">
        <v>13358.199999999992</v>
      </c>
      <c r="J15" s="4">
        <v>33450.030000000006</v>
      </c>
      <c r="K15" s="4">
        <v>88361.599999999977</v>
      </c>
      <c r="L15" s="4">
        <v>179325.7</v>
      </c>
      <c r="M15" s="4">
        <v>2029313.1000000003</v>
      </c>
      <c r="N15" s="4">
        <v>0</v>
      </c>
      <c r="O15" s="4">
        <v>0</v>
      </c>
      <c r="P15" s="4">
        <v>95</v>
      </c>
    </row>
    <row r="16" spans="1:16" x14ac:dyDescent="0.2">
      <c r="A16" s="4" t="s">
        <v>148</v>
      </c>
      <c r="B16" s="4" t="s">
        <v>149</v>
      </c>
      <c r="C16" s="4" t="s">
        <v>132</v>
      </c>
      <c r="D16" s="4" t="s">
        <v>77</v>
      </c>
      <c r="E16" s="15">
        <v>99125.22</v>
      </c>
      <c r="F16" s="4">
        <v>3004.5600000000004</v>
      </c>
      <c r="G16" s="15">
        <v>3510.6000000000013</v>
      </c>
      <c r="H16" s="15">
        <v>16584.694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78</v>
      </c>
    </row>
    <row r="17" spans="1:16" x14ac:dyDescent="0.2">
      <c r="A17" s="4" t="s">
        <v>148</v>
      </c>
      <c r="B17" s="4" t="s">
        <v>149</v>
      </c>
      <c r="C17" s="4" t="s">
        <v>132</v>
      </c>
      <c r="D17" s="4" t="s">
        <v>72</v>
      </c>
      <c r="E17" s="15">
        <v>80092.91</v>
      </c>
      <c r="F17" s="15">
        <v>384.04</v>
      </c>
      <c r="G17" s="15">
        <v>6701.5400000000009</v>
      </c>
      <c r="H17" s="15">
        <v>8659.0499999999993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92</v>
      </c>
    </row>
    <row r="18" spans="1:16" x14ac:dyDescent="0.2">
      <c r="A18" s="4" t="s">
        <v>148</v>
      </c>
      <c r="B18" s="4" t="s">
        <v>149</v>
      </c>
      <c r="C18" s="4" t="s">
        <v>135</v>
      </c>
      <c r="D18" s="4" t="s">
        <v>82</v>
      </c>
      <c r="E18" s="15">
        <v>73928.63</v>
      </c>
      <c r="F18" s="4">
        <v>2414.3499999999995</v>
      </c>
      <c r="G18" s="15">
        <v>1742.91</v>
      </c>
      <c r="H18" s="15">
        <v>13939.77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56</v>
      </c>
    </row>
    <row r="19" spans="1:16" x14ac:dyDescent="0.2">
      <c r="A19" s="4" t="s">
        <v>148</v>
      </c>
      <c r="B19" s="4" t="s">
        <v>149</v>
      </c>
      <c r="C19" s="4" t="s">
        <v>130</v>
      </c>
      <c r="D19" s="4" t="s">
        <v>94</v>
      </c>
      <c r="E19" s="15">
        <v>59124.15</v>
      </c>
      <c r="F19" s="15">
        <v>39.06</v>
      </c>
      <c r="G19" s="15">
        <v>0</v>
      </c>
      <c r="H19" s="15">
        <v>1602.385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25</v>
      </c>
    </row>
    <row r="20" spans="1:16" x14ac:dyDescent="0.2">
      <c r="A20" s="4" t="s">
        <v>148</v>
      </c>
      <c r="B20" s="4" t="s">
        <v>149</v>
      </c>
      <c r="C20" s="4" t="s">
        <v>132</v>
      </c>
      <c r="D20" s="4" t="s">
        <v>83</v>
      </c>
      <c r="E20" s="15">
        <v>50200.97</v>
      </c>
      <c r="F20" s="15">
        <v>922.85</v>
      </c>
      <c r="G20" s="15">
        <v>2803.31</v>
      </c>
      <c r="H20" s="15">
        <v>9044.3130000000001</v>
      </c>
      <c r="I20" s="15">
        <v>311.92</v>
      </c>
      <c r="J20" s="15">
        <v>14.92</v>
      </c>
      <c r="K20" s="15">
        <v>2605.9600000000005</v>
      </c>
      <c r="L20" s="15">
        <v>1954</v>
      </c>
      <c r="M20" s="15">
        <v>18679.2</v>
      </c>
      <c r="N20" s="4">
        <v>0</v>
      </c>
      <c r="O20" s="4">
        <v>0</v>
      </c>
      <c r="P20" s="4">
        <v>81</v>
      </c>
    </row>
    <row r="21" spans="1:16" x14ac:dyDescent="0.2">
      <c r="A21" s="4" t="s">
        <v>148</v>
      </c>
      <c r="B21" s="4" t="s">
        <v>149</v>
      </c>
      <c r="C21" s="4" t="s">
        <v>132</v>
      </c>
      <c r="D21" s="4" t="s">
        <v>74</v>
      </c>
      <c r="E21" s="15">
        <v>42826.559999999998</v>
      </c>
      <c r="F21" s="15">
        <v>514</v>
      </c>
      <c r="G21" s="15">
        <v>12496.759999999991</v>
      </c>
      <c r="H21" s="15">
        <v>15994.477999999999</v>
      </c>
      <c r="I21" s="15">
        <v>514</v>
      </c>
      <c r="J21" s="15">
        <v>12496.759999999991</v>
      </c>
      <c r="K21" s="15">
        <v>41288.359999999993</v>
      </c>
      <c r="L21" s="15">
        <v>92745</v>
      </c>
      <c r="M21" s="15">
        <v>1589438.4</v>
      </c>
      <c r="N21" s="4">
        <v>0</v>
      </c>
      <c r="O21" s="4">
        <v>0</v>
      </c>
      <c r="P21" s="4">
        <v>90</v>
      </c>
    </row>
    <row r="22" spans="1:16" x14ac:dyDescent="0.2">
      <c r="A22" s="4" t="s">
        <v>148</v>
      </c>
      <c r="B22" s="4" t="s">
        <v>149</v>
      </c>
      <c r="C22" s="4" t="s">
        <v>132</v>
      </c>
      <c r="D22" s="4" t="s">
        <v>88</v>
      </c>
      <c r="E22" s="15">
        <v>42388.27</v>
      </c>
      <c r="F22" s="15">
        <v>12303.840000000007</v>
      </c>
      <c r="G22" s="15">
        <v>876.3599999999999</v>
      </c>
      <c r="H22" s="15">
        <v>23913</v>
      </c>
      <c r="I22" s="15">
        <v>11781.250000000007</v>
      </c>
      <c r="J22" s="15">
        <v>279.3</v>
      </c>
      <c r="K22" s="15">
        <v>13040.010000000006</v>
      </c>
      <c r="L22" s="15">
        <v>734395.25</v>
      </c>
      <c r="M22" s="15">
        <v>1257901.7</v>
      </c>
      <c r="N22" s="4">
        <v>0</v>
      </c>
      <c r="O22" s="4">
        <v>0</v>
      </c>
      <c r="P22" s="4">
        <v>80</v>
      </c>
    </row>
    <row r="23" spans="1:16" x14ac:dyDescent="0.2">
      <c r="A23" s="4" t="s">
        <v>148</v>
      </c>
      <c r="B23" s="4" t="s">
        <v>149</v>
      </c>
      <c r="C23" s="4" t="s">
        <v>127</v>
      </c>
      <c r="D23" s="4" t="s">
        <v>128</v>
      </c>
      <c r="E23" s="15">
        <v>42074.49</v>
      </c>
      <c r="F23" s="15">
        <v>2125.6400000000003</v>
      </c>
      <c r="G23" s="15">
        <v>2714.4999999999995</v>
      </c>
      <c r="H23" s="15">
        <v>9446.4079999999994</v>
      </c>
      <c r="I23" s="4">
        <v>1953.2000000000003</v>
      </c>
      <c r="J23" s="4">
        <v>123.56</v>
      </c>
      <c r="K23" s="4">
        <v>2196.0000000000005</v>
      </c>
      <c r="L23" s="4">
        <v>58111.257000000005</v>
      </c>
      <c r="M23" s="4">
        <v>130560.09999999999</v>
      </c>
      <c r="N23" s="4">
        <v>0</v>
      </c>
      <c r="O23" s="4">
        <v>0</v>
      </c>
      <c r="P23" s="4">
        <v>91</v>
      </c>
    </row>
    <row r="24" spans="1:16" x14ac:dyDescent="0.2">
      <c r="A24" s="4" t="s">
        <v>148</v>
      </c>
      <c r="B24" s="4" t="s">
        <v>149</v>
      </c>
      <c r="C24" s="4" t="s">
        <v>136</v>
      </c>
      <c r="D24" s="4" t="s">
        <v>81</v>
      </c>
      <c r="E24" s="15">
        <v>39709.620000000003</v>
      </c>
      <c r="F24" s="4">
        <v>599.28</v>
      </c>
      <c r="G24" s="4">
        <v>0</v>
      </c>
      <c r="H24" s="15">
        <v>375.822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93</v>
      </c>
    </row>
    <row r="25" spans="1:16" x14ac:dyDescent="0.2">
      <c r="A25" s="4" t="s">
        <v>148</v>
      </c>
      <c r="B25" s="4" t="s">
        <v>149</v>
      </c>
      <c r="C25" s="4" t="s">
        <v>134</v>
      </c>
      <c r="D25" s="4" t="s">
        <v>28</v>
      </c>
      <c r="E25" s="15">
        <v>39114.980000000003</v>
      </c>
      <c r="F25" s="15">
        <v>0</v>
      </c>
      <c r="G25" s="15">
        <v>0</v>
      </c>
      <c r="H25" s="15">
        <v>2703.4670000000001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36</v>
      </c>
    </row>
    <row r="26" spans="1:16" x14ac:dyDescent="0.2">
      <c r="A26" s="4" t="s">
        <v>148</v>
      </c>
      <c r="B26" s="4" t="s">
        <v>149</v>
      </c>
      <c r="C26" s="4" t="s">
        <v>130</v>
      </c>
      <c r="D26" s="4" t="s">
        <v>89</v>
      </c>
      <c r="E26" s="15">
        <v>38652.730000000003</v>
      </c>
      <c r="F26" s="4">
        <v>0</v>
      </c>
      <c r="G26" s="4">
        <v>0</v>
      </c>
      <c r="H26" s="15">
        <v>3159.558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33</v>
      </c>
    </row>
    <row r="27" spans="1:16" x14ac:dyDescent="0.2">
      <c r="A27" s="4" t="s">
        <v>148</v>
      </c>
      <c r="B27" s="4" t="s">
        <v>149</v>
      </c>
      <c r="C27" s="4" t="s">
        <v>132</v>
      </c>
      <c r="D27" s="4" t="s">
        <v>98</v>
      </c>
      <c r="E27" s="15">
        <v>35540.35</v>
      </c>
      <c r="F27" s="4">
        <v>0</v>
      </c>
      <c r="G27" s="15">
        <v>462.94000000000005</v>
      </c>
      <c r="H27" s="15">
        <v>6705.982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83</v>
      </c>
    </row>
    <row r="28" spans="1:16" x14ac:dyDescent="0.2">
      <c r="A28" s="4" t="s">
        <v>148</v>
      </c>
      <c r="B28" s="4" t="s">
        <v>149</v>
      </c>
      <c r="C28" s="4" t="s">
        <v>132</v>
      </c>
      <c r="D28" s="4" t="s">
        <v>90</v>
      </c>
      <c r="E28" s="15">
        <v>31685.13</v>
      </c>
      <c r="F28" s="15">
        <v>5319.1500000000005</v>
      </c>
      <c r="G28" s="15">
        <v>17851.169999999998</v>
      </c>
      <c r="H28" s="15">
        <v>7293.4290000000001</v>
      </c>
      <c r="I28" s="4">
        <v>5319.1500000000005</v>
      </c>
      <c r="J28" s="4">
        <v>16968.050000000003</v>
      </c>
      <c r="K28" s="15">
        <v>27195.089999999989</v>
      </c>
      <c r="L28" s="15">
        <v>59263.759999999995</v>
      </c>
      <c r="M28" s="15">
        <v>678067.80000000016</v>
      </c>
      <c r="N28" s="4">
        <v>0</v>
      </c>
      <c r="O28" s="4">
        <v>0</v>
      </c>
      <c r="P28" s="4">
        <v>98</v>
      </c>
    </row>
    <row r="29" spans="1:16" x14ac:dyDescent="0.2">
      <c r="A29" s="4" t="s">
        <v>148</v>
      </c>
      <c r="B29" s="4" t="s">
        <v>149</v>
      </c>
      <c r="C29" s="4" t="s">
        <v>130</v>
      </c>
      <c r="D29" s="4" t="s">
        <v>28</v>
      </c>
      <c r="E29" s="15">
        <v>25871.26</v>
      </c>
      <c r="F29" s="4">
        <v>405.84</v>
      </c>
      <c r="G29" s="4">
        <v>617.3399999999998</v>
      </c>
      <c r="H29" s="15">
        <v>2771.8449999999998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36</v>
      </c>
    </row>
    <row r="30" spans="1:16" x14ac:dyDescent="0.2">
      <c r="A30" s="4" t="s">
        <v>148</v>
      </c>
      <c r="B30" s="4" t="s">
        <v>149</v>
      </c>
      <c r="C30" s="4" t="s">
        <v>132</v>
      </c>
      <c r="D30" s="4" t="s">
        <v>81</v>
      </c>
      <c r="E30" s="15">
        <v>21643.29</v>
      </c>
      <c r="F30" s="15">
        <v>56.98</v>
      </c>
      <c r="G30" s="4">
        <v>1349.1699999999998</v>
      </c>
      <c r="H30" s="15">
        <v>2765.3180000000002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93</v>
      </c>
    </row>
    <row r="31" spans="1:16" x14ac:dyDescent="0.2">
      <c r="A31" s="4" t="s">
        <v>148</v>
      </c>
      <c r="B31" s="4" t="s">
        <v>149</v>
      </c>
      <c r="C31" s="4" t="s">
        <v>134</v>
      </c>
      <c r="D31" s="4" t="s">
        <v>104</v>
      </c>
      <c r="E31" s="15">
        <v>19269.419999999998</v>
      </c>
      <c r="F31" s="4">
        <v>0</v>
      </c>
      <c r="G31" s="4">
        <v>0</v>
      </c>
      <c r="H31" s="15">
        <v>1110.1500000000001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28</v>
      </c>
    </row>
    <row r="32" spans="1:16" x14ac:dyDescent="0.2">
      <c r="A32" s="4" t="s">
        <v>148</v>
      </c>
      <c r="B32" s="4" t="s">
        <v>149</v>
      </c>
      <c r="C32" s="4" t="s">
        <v>132</v>
      </c>
      <c r="D32" s="4" t="s">
        <v>97</v>
      </c>
      <c r="E32" s="15">
        <v>14934.67</v>
      </c>
      <c r="F32" s="15">
        <v>2454.6500000000005</v>
      </c>
      <c r="G32" s="15">
        <v>0</v>
      </c>
      <c r="H32" s="15">
        <v>2394.2910000000002</v>
      </c>
      <c r="I32" s="4">
        <v>2454.6500000000005</v>
      </c>
      <c r="J32" s="4">
        <v>0</v>
      </c>
      <c r="K32" s="15">
        <v>14934.670000000004</v>
      </c>
      <c r="L32" s="4">
        <v>4926.7199999999993</v>
      </c>
      <c r="M32" s="15">
        <v>239429.1</v>
      </c>
      <c r="N32" s="4">
        <v>0</v>
      </c>
      <c r="O32" s="4">
        <v>0</v>
      </c>
      <c r="P32" s="4">
        <v>99</v>
      </c>
    </row>
    <row r="33" spans="1:16" x14ac:dyDescent="0.2">
      <c r="A33" s="4" t="s">
        <v>148</v>
      </c>
      <c r="B33" s="4" t="s">
        <v>149</v>
      </c>
      <c r="C33" s="4" t="s">
        <v>135</v>
      </c>
      <c r="D33" s="4" t="s">
        <v>106</v>
      </c>
      <c r="E33" s="15">
        <v>14905.15</v>
      </c>
      <c r="F33" s="15">
        <v>1618.1100000000001</v>
      </c>
      <c r="G33" s="15">
        <v>4864.91</v>
      </c>
      <c r="H33" s="15">
        <v>8877.0030000000006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4">
        <v>0</v>
      </c>
      <c r="O33" s="4">
        <v>0</v>
      </c>
      <c r="P33" s="4">
        <v>17</v>
      </c>
    </row>
    <row r="34" spans="1:16" x14ac:dyDescent="0.2">
      <c r="A34" s="4" t="s">
        <v>148</v>
      </c>
      <c r="B34" s="4" t="s">
        <v>149</v>
      </c>
      <c r="C34" s="4" t="s">
        <v>126</v>
      </c>
      <c r="D34" s="4" t="s">
        <v>26</v>
      </c>
      <c r="E34" s="15">
        <v>11951.51</v>
      </c>
      <c r="F34" s="15">
        <v>269.06</v>
      </c>
      <c r="G34" s="4">
        <v>0</v>
      </c>
      <c r="H34" s="15">
        <v>672.86599999999999</v>
      </c>
      <c r="I34" s="15">
        <v>0</v>
      </c>
      <c r="J34" s="4">
        <v>0</v>
      </c>
      <c r="K34" s="15">
        <v>0</v>
      </c>
      <c r="L34" s="15">
        <v>0</v>
      </c>
      <c r="M34" s="15">
        <v>0</v>
      </c>
      <c r="N34" s="4">
        <v>0</v>
      </c>
      <c r="O34" s="4">
        <v>0</v>
      </c>
      <c r="P34" s="4">
        <v>26</v>
      </c>
    </row>
    <row r="35" spans="1:16" x14ac:dyDescent="0.2">
      <c r="A35" s="4" t="s">
        <v>148</v>
      </c>
      <c r="B35" s="4" t="s">
        <v>149</v>
      </c>
      <c r="C35" s="4" t="s">
        <v>135</v>
      </c>
      <c r="D35" s="4" t="s">
        <v>91</v>
      </c>
      <c r="E35" s="15">
        <v>11462.48</v>
      </c>
      <c r="F35" s="4">
        <v>0</v>
      </c>
      <c r="G35" s="4">
        <v>0</v>
      </c>
      <c r="H35" s="15">
        <v>2192.0030000000002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18</v>
      </c>
    </row>
    <row r="36" spans="1:16" x14ac:dyDescent="0.2">
      <c r="A36" s="4" t="s">
        <v>148</v>
      </c>
      <c r="B36" s="4" t="s">
        <v>149</v>
      </c>
      <c r="C36" s="4" t="s">
        <v>132</v>
      </c>
      <c r="D36" s="4" t="s">
        <v>107</v>
      </c>
      <c r="E36" s="15">
        <v>8766.09</v>
      </c>
      <c r="F36" s="4">
        <v>0</v>
      </c>
      <c r="G36" s="15">
        <v>0</v>
      </c>
      <c r="H36" s="15">
        <v>681.49400000000003</v>
      </c>
      <c r="I36" s="4">
        <v>0</v>
      </c>
      <c r="J36" s="15">
        <v>0</v>
      </c>
      <c r="K36" s="15">
        <v>0</v>
      </c>
      <c r="L36" s="15">
        <v>0</v>
      </c>
      <c r="M36" s="15">
        <v>0</v>
      </c>
      <c r="N36" s="4">
        <v>0</v>
      </c>
      <c r="O36" s="4">
        <v>0</v>
      </c>
      <c r="P36" s="4">
        <v>54</v>
      </c>
    </row>
    <row r="37" spans="1:16" x14ac:dyDescent="0.2">
      <c r="A37" s="4" t="s">
        <v>148</v>
      </c>
      <c r="B37" s="4" t="s">
        <v>149</v>
      </c>
      <c r="C37" s="4" t="s">
        <v>134</v>
      </c>
      <c r="D37" s="4" t="s">
        <v>101</v>
      </c>
      <c r="E37" s="15">
        <v>8471.5300000000007</v>
      </c>
      <c r="F37" s="4">
        <v>0</v>
      </c>
      <c r="G37" s="4">
        <v>0</v>
      </c>
      <c r="H37" s="4">
        <v>616.25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22</v>
      </c>
    </row>
    <row r="38" spans="1:16" x14ac:dyDescent="0.2">
      <c r="A38" s="4" t="s">
        <v>148</v>
      </c>
      <c r="B38" s="4" t="s">
        <v>149</v>
      </c>
      <c r="C38" s="4" t="s">
        <v>134</v>
      </c>
      <c r="D38" s="4" t="s">
        <v>89</v>
      </c>
      <c r="E38" s="15">
        <v>7899.54</v>
      </c>
      <c r="F38" s="4">
        <v>0</v>
      </c>
      <c r="G38" s="4">
        <v>0</v>
      </c>
      <c r="H38" s="4">
        <v>65.031000000000006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33</v>
      </c>
    </row>
    <row r="39" spans="1:16" x14ac:dyDescent="0.2">
      <c r="A39" s="4" t="s">
        <v>148</v>
      </c>
      <c r="B39" s="4" t="s">
        <v>149</v>
      </c>
      <c r="C39" s="4" t="s">
        <v>131</v>
      </c>
      <c r="D39" s="4" t="s">
        <v>31</v>
      </c>
      <c r="E39" s="15">
        <v>5825.9</v>
      </c>
      <c r="F39" s="4">
        <v>0</v>
      </c>
      <c r="G39" s="4">
        <v>0</v>
      </c>
      <c r="H39" s="15">
        <v>2463.3000000000002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52</v>
      </c>
    </row>
    <row r="40" spans="1:16" x14ac:dyDescent="0.2">
      <c r="A40" s="4" t="s">
        <v>148</v>
      </c>
      <c r="B40" s="4" t="s">
        <v>149</v>
      </c>
      <c r="C40" s="4" t="s">
        <v>136</v>
      </c>
      <c r="D40" s="4" t="s">
        <v>29</v>
      </c>
      <c r="E40" s="15">
        <v>5542.88</v>
      </c>
      <c r="F40" s="4">
        <v>0</v>
      </c>
      <c r="G40" s="4">
        <v>0</v>
      </c>
      <c r="H40" s="15">
        <v>8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49</v>
      </c>
    </row>
    <row r="41" spans="1:16" x14ac:dyDescent="0.2">
      <c r="A41" s="4" t="s">
        <v>148</v>
      </c>
      <c r="B41" s="4" t="s">
        <v>149</v>
      </c>
      <c r="C41" s="4" t="s">
        <v>129</v>
      </c>
      <c r="D41" s="4" t="s">
        <v>25</v>
      </c>
      <c r="E41" s="15">
        <v>4244.49</v>
      </c>
      <c r="F41" s="4">
        <v>0</v>
      </c>
      <c r="G41" s="4">
        <v>0</v>
      </c>
      <c r="H41" s="4">
        <v>1082.712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50</v>
      </c>
    </row>
    <row r="42" spans="1:16" x14ac:dyDescent="0.2">
      <c r="A42" s="4" t="s">
        <v>148</v>
      </c>
      <c r="B42" s="4" t="s">
        <v>149</v>
      </c>
      <c r="C42" s="4" t="s">
        <v>131</v>
      </c>
      <c r="D42" s="4" t="s">
        <v>70</v>
      </c>
      <c r="E42" s="15">
        <v>4029.65</v>
      </c>
      <c r="F42" s="4">
        <v>0</v>
      </c>
      <c r="G42" s="4">
        <v>0</v>
      </c>
      <c r="H42" s="15">
        <v>403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59</v>
      </c>
    </row>
    <row r="43" spans="1:16" x14ac:dyDescent="0.2">
      <c r="A43" s="4" t="s">
        <v>148</v>
      </c>
      <c r="B43" s="4" t="s">
        <v>149</v>
      </c>
      <c r="C43" s="4" t="s">
        <v>135</v>
      </c>
      <c r="D43" s="4" t="s">
        <v>29</v>
      </c>
      <c r="E43" s="15">
        <v>3821.18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49</v>
      </c>
    </row>
    <row r="44" spans="1:16" x14ac:dyDescent="0.2">
      <c r="A44" s="4" t="s">
        <v>148</v>
      </c>
      <c r="B44" s="4" t="s">
        <v>149</v>
      </c>
      <c r="C44" s="4" t="s">
        <v>133</v>
      </c>
      <c r="D44" s="4" t="s">
        <v>29</v>
      </c>
      <c r="E44" s="15">
        <v>2864.22</v>
      </c>
      <c r="F44" s="4">
        <v>0</v>
      </c>
      <c r="G44" s="4">
        <v>0</v>
      </c>
      <c r="H44" s="4">
        <v>7.5999999999999998E-2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49</v>
      </c>
    </row>
    <row r="45" spans="1:16" x14ac:dyDescent="0.2">
      <c r="A45" s="4" t="s">
        <v>148</v>
      </c>
      <c r="B45" s="4" t="s">
        <v>149</v>
      </c>
      <c r="C45" s="4" t="s">
        <v>134</v>
      </c>
      <c r="D45" s="4" t="s">
        <v>95</v>
      </c>
      <c r="E45" s="15">
        <v>2724.5</v>
      </c>
      <c r="F45" s="4">
        <v>0</v>
      </c>
      <c r="G45" s="15">
        <v>0</v>
      </c>
      <c r="H45" s="4">
        <v>16.7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20</v>
      </c>
    </row>
    <row r="46" spans="1:16" x14ac:dyDescent="0.2">
      <c r="A46" s="4" t="s">
        <v>148</v>
      </c>
      <c r="B46" s="4" t="s">
        <v>149</v>
      </c>
      <c r="C46" s="4" t="s">
        <v>130</v>
      </c>
      <c r="D46" s="4" t="s">
        <v>95</v>
      </c>
      <c r="E46" s="15">
        <v>2329.2800000000002</v>
      </c>
      <c r="F46" s="4">
        <v>284.98</v>
      </c>
      <c r="G46" s="15">
        <v>0</v>
      </c>
      <c r="H46" s="4">
        <v>99.144000000000005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20</v>
      </c>
    </row>
    <row r="47" spans="1:16" x14ac:dyDescent="0.2">
      <c r="A47" s="4" t="s">
        <v>148</v>
      </c>
      <c r="B47" s="4" t="s">
        <v>149</v>
      </c>
      <c r="C47" s="4" t="s">
        <v>134</v>
      </c>
      <c r="D47" s="4" t="s">
        <v>84</v>
      </c>
      <c r="E47" s="15">
        <v>2203.5</v>
      </c>
      <c r="F47" s="4">
        <v>0</v>
      </c>
      <c r="G47" s="4">
        <v>0</v>
      </c>
      <c r="H47" s="4">
        <v>2816.183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34</v>
      </c>
    </row>
    <row r="48" spans="1:16" x14ac:dyDescent="0.2">
      <c r="A48" s="4" t="s">
        <v>148</v>
      </c>
      <c r="B48" s="4" t="s">
        <v>149</v>
      </c>
      <c r="C48" s="4" t="s">
        <v>135</v>
      </c>
      <c r="D48" s="4" t="s">
        <v>96</v>
      </c>
      <c r="E48" s="15">
        <v>2071.77</v>
      </c>
      <c r="F48" s="4">
        <v>0</v>
      </c>
      <c r="G48" s="4">
        <v>1168.44</v>
      </c>
      <c r="H48" s="15">
        <v>460.35500000000002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11</v>
      </c>
    </row>
    <row r="49" spans="1:16" x14ac:dyDescent="0.2">
      <c r="A49" s="4" t="s">
        <v>148</v>
      </c>
      <c r="B49" s="4" t="s">
        <v>149</v>
      </c>
      <c r="C49" s="4" t="s">
        <v>135</v>
      </c>
      <c r="D49" s="4" t="s">
        <v>109</v>
      </c>
      <c r="E49" s="15">
        <v>1880.44</v>
      </c>
      <c r="F49" s="4">
        <v>0</v>
      </c>
      <c r="G49" s="4">
        <v>0</v>
      </c>
      <c r="H49" s="15">
        <v>691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69</v>
      </c>
    </row>
    <row r="50" spans="1:16" x14ac:dyDescent="0.2">
      <c r="A50" s="4" t="s">
        <v>148</v>
      </c>
      <c r="B50" s="4" t="s">
        <v>149</v>
      </c>
      <c r="C50" s="4" t="s">
        <v>132</v>
      </c>
      <c r="D50" s="4" t="s">
        <v>105</v>
      </c>
      <c r="E50" s="15">
        <v>1819.76</v>
      </c>
      <c r="F50" s="4">
        <v>279.60999999999996</v>
      </c>
      <c r="G50" s="15">
        <v>1433.7299999999998</v>
      </c>
      <c r="H50" s="15">
        <v>373.40699999999998</v>
      </c>
      <c r="I50" s="4">
        <v>279.60999999999996</v>
      </c>
      <c r="J50" s="15">
        <v>1433.7299999999998</v>
      </c>
      <c r="K50" s="15">
        <v>1785.62</v>
      </c>
      <c r="L50" s="4">
        <v>811.56999999999994</v>
      </c>
      <c r="M50" s="15">
        <v>37250.699999999997</v>
      </c>
      <c r="N50" s="4">
        <v>0</v>
      </c>
      <c r="O50" s="4">
        <v>0</v>
      </c>
      <c r="P50" s="4">
        <v>71</v>
      </c>
    </row>
    <row r="51" spans="1:16" x14ac:dyDescent="0.2">
      <c r="A51" s="4" t="s">
        <v>148</v>
      </c>
      <c r="B51" s="4" t="s">
        <v>149</v>
      </c>
      <c r="C51" s="4" t="s">
        <v>135</v>
      </c>
      <c r="D51" s="4" t="s">
        <v>100</v>
      </c>
      <c r="E51" s="15">
        <v>1710.9</v>
      </c>
      <c r="F51" s="4">
        <v>0</v>
      </c>
      <c r="G51" s="4">
        <v>0</v>
      </c>
      <c r="H51" s="4">
        <v>1681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19</v>
      </c>
    </row>
    <row r="52" spans="1:16" x14ac:dyDescent="0.2">
      <c r="A52" s="4" t="s">
        <v>148</v>
      </c>
      <c r="B52" s="4" t="s">
        <v>149</v>
      </c>
      <c r="C52" s="4" t="s">
        <v>136</v>
      </c>
      <c r="D52" s="4" t="s">
        <v>92</v>
      </c>
      <c r="E52" s="15">
        <v>1351.96</v>
      </c>
      <c r="F52" s="4">
        <v>0</v>
      </c>
      <c r="G52" s="4">
        <v>0</v>
      </c>
      <c r="H52" s="4">
        <v>8.9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41</v>
      </c>
    </row>
    <row r="53" spans="1:16" x14ac:dyDescent="0.2">
      <c r="A53" s="4" t="s">
        <v>148</v>
      </c>
      <c r="B53" s="4" t="s">
        <v>149</v>
      </c>
      <c r="C53" s="4" t="s">
        <v>135</v>
      </c>
      <c r="D53" s="4" t="s">
        <v>102</v>
      </c>
      <c r="E53" s="15">
        <v>1178.77</v>
      </c>
      <c r="F53" s="4">
        <v>0</v>
      </c>
      <c r="G53" s="15">
        <v>0</v>
      </c>
      <c r="H53" s="15">
        <v>135.602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13</v>
      </c>
    </row>
    <row r="54" spans="1:16" x14ac:dyDescent="0.2">
      <c r="A54" s="4" t="s">
        <v>148</v>
      </c>
      <c r="B54" s="4" t="s">
        <v>149</v>
      </c>
      <c r="C54" s="4" t="s">
        <v>130</v>
      </c>
      <c r="D54" s="4" t="s">
        <v>103</v>
      </c>
      <c r="E54" s="15">
        <v>990.95</v>
      </c>
      <c r="F54" s="4">
        <v>0</v>
      </c>
      <c r="G54" s="4">
        <v>0</v>
      </c>
      <c r="H54" s="15">
        <v>27.1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23</v>
      </c>
    </row>
    <row r="55" spans="1:16" x14ac:dyDescent="0.2">
      <c r="A55" s="4" t="s">
        <v>148</v>
      </c>
      <c r="B55" s="4" t="s">
        <v>149</v>
      </c>
      <c r="C55" s="4" t="s">
        <v>132</v>
      </c>
      <c r="D55" s="4" t="s">
        <v>110</v>
      </c>
      <c r="E55" s="15">
        <v>973.79</v>
      </c>
      <c r="F55" s="4">
        <v>0</v>
      </c>
      <c r="G55" s="4">
        <v>0</v>
      </c>
      <c r="H55" s="4">
        <v>72.057000000000002</v>
      </c>
      <c r="I55" s="4">
        <v>0</v>
      </c>
      <c r="J55" s="4">
        <v>0</v>
      </c>
      <c r="K55" s="4">
        <v>0</v>
      </c>
      <c r="L55" s="4">
        <v>0</v>
      </c>
      <c r="M55" s="4">
        <v>0</v>
      </c>
      <c r="N55" s="4">
        <v>0</v>
      </c>
      <c r="O55" s="4">
        <v>0</v>
      </c>
      <c r="P55" s="4">
        <v>74</v>
      </c>
    </row>
    <row r="56" spans="1:16" x14ac:dyDescent="0.2">
      <c r="A56" s="4" t="s">
        <v>148</v>
      </c>
      <c r="B56" s="4" t="s">
        <v>149</v>
      </c>
      <c r="C56" s="4" t="s">
        <v>130</v>
      </c>
      <c r="D56" s="4" t="s">
        <v>29</v>
      </c>
      <c r="E56" s="15">
        <v>918.52</v>
      </c>
      <c r="F56" s="4">
        <v>0</v>
      </c>
      <c r="G56" s="4">
        <v>0</v>
      </c>
      <c r="H56" s="15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49</v>
      </c>
    </row>
    <row r="57" spans="1:16" x14ac:dyDescent="0.2">
      <c r="A57" s="4" t="s">
        <v>148</v>
      </c>
      <c r="B57" s="4" t="s">
        <v>149</v>
      </c>
      <c r="C57" s="4" t="s">
        <v>134</v>
      </c>
      <c r="D57" s="4" t="s">
        <v>150</v>
      </c>
      <c r="E57" s="15">
        <v>610.59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31</v>
      </c>
    </row>
    <row r="58" spans="1:16" x14ac:dyDescent="0.2">
      <c r="A58" s="4" t="s">
        <v>148</v>
      </c>
      <c r="B58" s="4" t="s">
        <v>149</v>
      </c>
      <c r="C58" s="4" t="s">
        <v>130</v>
      </c>
      <c r="D58" s="4" t="s">
        <v>101</v>
      </c>
      <c r="E58" s="15">
        <v>580.14</v>
      </c>
      <c r="F58" s="4">
        <v>0</v>
      </c>
      <c r="G58" s="4">
        <v>0</v>
      </c>
      <c r="H58" s="4">
        <v>36.35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22</v>
      </c>
    </row>
    <row r="59" spans="1:16" x14ac:dyDescent="0.2">
      <c r="A59" s="4" t="s">
        <v>148</v>
      </c>
      <c r="B59" s="4" t="s">
        <v>149</v>
      </c>
      <c r="C59" s="4" t="s">
        <v>135</v>
      </c>
      <c r="D59" s="4" t="s">
        <v>99</v>
      </c>
      <c r="E59" s="15">
        <v>543.29</v>
      </c>
      <c r="F59" s="4">
        <v>0</v>
      </c>
      <c r="G59" s="4">
        <v>0</v>
      </c>
      <c r="H59" s="4">
        <v>65.572999999999993</v>
      </c>
      <c r="I59" s="4">
        <v>0</v>
      </c>
      <c r="J59" s="4">
        <v>0</v>
      </c>
      <c r="K59" s="15">
        <v>0</v>
      </c>
      <c r="L59" s="4">
        <v>0</v>
      </c>
      <c r="M59" s="15">
        <v>0</v>
      </c>
      <c r="N59" s="4">
        <v>0</v>
      </c>
      <c r="O59" s="4">
        <v>0</v>
      </c>
      <c r="P59" s="4">
        <v>12</v>
      </c>
    </row>
    <row r="60" spans="1:16" x14ac:dyDescent="0.2">
      <c r="A60" s="4" t="s">
        <v>148</v>
      </c>
      <c r="B60" s="4" t="s">
        <v>149</v>
      </c>
      <c r="C60" s="4" t="s">
        <v>136</v>
      </c>
      <c r="D60" s="4" t="s">
        <v>113</v>
      </c>
      <c r="E60" s="15">
        <v>445.09</v>
      </c>
      <c r="F60" s="4">
        <v>0</v>
      </c>
      <c r="G60" s="4">
        <v>0</v>
      </c>
      <c r="H60" s="4">
        <v>8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63</v>
      </c>
    </row>
    <row r="61" spans="1:16" x14ac:dyDescent="0.2">
      <c r="A61" s="4" t="s">
        <v>148</v>
      </c>
      <c r="B61" s="4" t="s">
        <v>149</v>
      </c>
      <c r="C61" s="4" t="s">
        <v>130</v>
      </c>
      <c r="D61" s="4" t="s">
        <v>84</v>
      </c>
      <c r="E61" s="15">
        <v>445.09</v>
      </c>
      <c r="F61" s="4">
        <v>0</v>
      </c>
      <c r="G61" s="4">
        <v>0</v>
      </c>
      <c r="H61" s="4">
        <v>72.688000000000002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34</v>
      </c>
    </row>
    <row r="62" spans="1:16" x14ac:dyDescent="0.2">
      <c r="A62" s="4" t="s">
        <v>148</v>
      </c>
      <c r="B62" s="4" t="s">
        <v>149</v>
      </c>
      <c r="C62" s="4" t="s">
        <v>134</v>
      </c>
      <c r="D62" s="4" t="s">
        <v>108</v>
      </c>
      <c r="E62" s="15">
        <v>361.98</v>
      </c>
      <c r="F62" s="4">
        <v>161.99</v>
      </c>
      <c r="G62" s="4">
        <v>0</v>
      </c>
      <c r="H62" s="4">
        <v>31.988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30</v>
      </c>
    </row>
    <row r="63" spans="1:16" x14ac:dyDescent="0.2">
      <c r="A63" s="4" t="s">
        <v>148</v>
      </c>
      <c r="B63" s="4" t="s">
        <v>149</v>
      </c>
      <c r="C63" s="4" t="s">
        <v>131</v>
      </c>
      <c r="D63" s="4" t="s">
        <v>71</v>
      </c>
      <c r="E63" s="15">
        <v>340.63</v>
      </c>
      <c r="F63" s="4">
        <v>0</v>
      </c>
      <c r="G63" s="4">
        <v>-14.2</v>
      </c>
      <c r="H63" s="4">
        <v>0.95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68</v>
      </c>
    </row>
    <row r="64" spans="1:16" x14ac:dyDescent="0.2">
      <c r="A64" s="4" t="s">
        <v>148</v>
      </c>
      <c r="B64" s="4" t="s">
        <v>149</v>
      </c>
      <c r="C64" s="4" t="s">
        <v>130</v>
      </c>
      <c r="D64" s="4" t="s">
        <v>114</v>
      </c>
      <c r="E64" s="15">
        <v>291.10000000000002</v>
      </c>
      <c r="F64" s="4">
        <v>0</v>
      </c>
      <c r="G64" s="4">
        <v>0</v>
      </c>
      <c r="H64" s="4">
        <v>52.5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48</v>
      </c>
    </row>
    <row r="65" spans="1:16" x14ac:dyDescent="0.2">
      <c r="A65" s="4" t="s">
        <v>148</v>
      </c>
      <c r="B65" s="4" t="s">
        <v>149</v>
      </c>
      <c r="C65" s="4" t="s">
        <v>130</v>
      </c>
      <c r="D65" s="4" t="s">
        <v>151</v>
      </c>
      <c r="E65" s="15">
        <v>273.7</v>
      </c>
      <c r="F65" s="4">
        <v>0</v>
      </c>
      <c r="G65" s="4">
        <v>0</v>
      </c>
      <c r="H65" s="4">
        <v>33.5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24</v>
      </c>
    </row>
    <row r="66" spans="1:16" x14ac:dyDescent="0.2">
      <c r="A66" s="4" t="s">
        <v>148</v>
      </c>
      <c r="B66" s="4" t="s">
        <v>149</v>
      </c>
      <c r="C66" s="4" t="s">
        <v>134</v>
      </c>
      <c r="D66" s="4" t="s">
        <v>103</v>
      </c>
      <c r="E66" s="15">
        <v>131.32</v>
      </c>
      <c r="F66" s="4">
        <v>0</v>
      </c>
      <c r="G66" s="4">
        <v>0</v>
      </c>
      <c r="H66" s="4">
        <v>1.65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23</v>
      </c>
    </row>
    <row r="67" spans="1:16" x14ac:dyDescent="0.2">
      <c r="A67" s="4" t="s">
        <v>148</v>
      </c>
      <c r="B67" s="4" t="s">
        <v>149</v>
      </c>
      <c r="C67" s="4" t="s">
        <v>132</v>
      </c>
      <c r="D67" s="4" t="s">
        <v>115</v>
      </c>
      <c r="E67" s="15">
        <v>77.739999999999995</v>
      </c>
      <c r="F67" s="4">
        <v>0</v>
      </c>
      <c r="G67" s="4">
        <v>0</v>
      </c>
      <c r="H67" s="4"/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85</v>
      </c>
    </row>
    <row r="68" spans="1:16" x14ac:dyDescent="0.2">
      <c r="A68" s="4" t="s">
        <v>148</v>
      </c>
      <c r="B68" s="4" t="s">
        <v>149</v>
      </c>
      <c r="C68" s="4" t="s">
        <v>131</v>
      </c>
      <c r="D68" s="4" t="s">
        <v>80</v>
      </c>
      <c r="E68" s="15">
        <v>71.88</v>
      </c>
      <c r="F68" s="4">
        <v>0</v>
      </c>
      <c r="G68" s="4">
        <v>0</v>
      </c>
      <c r="H68" s="4">
        <v>12.4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53</v>
      </c>
    </row>
    <row r="69" spans="1:16" x14ac:dyDescent="0.2">
      <c r="A69" s="4" t="s">
        <v>148</v>
      </c>
      <c r="B69" s="4" t="s">
        <v>149</v>
      </c>
      <c r="C69" s="4" t="s">
        <v>134</v>
      </c>
      <c r="D69" s="4" t="s">
        <v>29</v>
      </c>
      <c r="E69" s="15">
        <v>69.099999999999994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49</v>
      </c>
    </row>
    <row r="70" spans="1:16" x14ac:dyDescent="0.2">
      <c r="A70" s="4" t="s">
        <v>148</v>
      </c>
      <c r="B70" s="4" t="s">
        <v>149</v>
      </c>
      <c r="C70" s="4" t="s">
        <v>132</v>
      </c>
      <c r="D70" s="4" t="s">
        <v>111</v>
      </c>
      <c r="E70" s="15">
        <v>26.04</v>
      </c>
      <c r="F70" s="4">
        <v>0</v>
      </c>
      <c r="G70" s="4">
        <v>0</v>
      </c>
      <c r="H70" s="4">
        <v>1.1950000000000001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57</v>
      </c>
    </row>
    <row r="71" spans="1:16" x14ac:dyDescent="0.2">
      <c r="A71" s="4" t="s">
        <v>148</v>
      </c>
      <c r="B71" s="4" t="s">
        <v>149</v>
      </c>
      <c r="C71" s="4" t="s">
        <v>134</v>
      </c>
      <c r="D71" s="4" t="s">
        <v>85</v>
      </c>
      <c r="E71" s="15">
        <v>25.06</v>
      </c>
      <c r="F71" s="4">
        <v>0</v>
      </c>
      <c r="G71" s="4">
        <v>0</v>
      </c>
      <c r="H71" s="4"/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32</v>
      </c>
    </row>
    <row r="72" spans="1:16" x14ac:dyDescent="0.2">
      <c r="A72" s="4" t="s">
        <v>148</v>
      </c>
      <c r="B72" s="4" t="s">
        <v>149</v>
      </c>
      <c r="C72" s="4" t="s">
        <v>133</v>
      </c>
      <c r="D72" s="4" t="s">
        <v>117</v>
      </c>
      <c r="E72" s="15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47</v>
      </c>
    </row>
    <row r="73" spans="1:16" x14ac:dyDescent="0.2">
      <c r="A73" s="4" t="s">
        <v>148</v>
      </c>
      <c r="B73" s="4" t="s">
        <v>149</v>
      </c>
      <c r="C73" s="4" t="s">
        <v>133</v>
      </c>
      <c r="D73" s="4" t="s">
        <v>116</v>
      </c>
      <c r="E73" s="4">
        <v>0</v>
      </c>
      <c r="F73" s="4">
        <v>0</v>
      </c>
      <c r="G73" s="4">
        <v>0</v>
      </c>
      <c r="H73" s="4">
        <v>153.25200000000001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40</v>
      </c>
    </row>
    <row r="74" spans="1:16" x14ac:dyDescent="0.2">
      <c r="A74" s="4" t="s">
        <v>148</v>
      </c>
      <c r="B74" s="4" t="s">
        <v>149</v>
      </c>
      <c r="C74" s="4" t="s">
        <v>130</v>
      </c>
      <c r="D74" s="4" t="s">
        <v>117</v>
      </c>
      <c r="E74" s="4">
        <v>-9.18</v>
      </c>
      <c r="F74" s="4">
        <v>0</v>
      </c>
      <c r="G74" s="4">
        <v>0</v>
      </c>
      <c r="H74" s="4">
        <v>-0.124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47</v>
      </c>
    </row>
    <row r="75" spans="1:16" x14ac:dyDescent="0.2">
      <c r="A75" s="4" t="s">
        <v>148</v>
      </c>
      <c r="B75" s="4" t="s">
        <v>149</v>
      </c>
      <c r="C75" s="4" t="s">
        <v>133</v>
      </c>
      <c r="D75" s="4" t="s">
        <v>112</v>
      </c>
      <c r="E75" s="4">
        <v>-20.52</v>
      </c>
      <c r="F75" s="4">
        <v>0</v>
      </c>
      <c r="G75" s="4">
        <v>0</v>
      </c>
      <c r="H75" s="4"/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</row>
    <row r="76" spans="1:16" x14ac:dyDescent="0.2">
      <c r="A76" s="4" t="s">
        <v>148</v>
      </c>
      <c r="B76" s="4" t="s">
        <v>149</v>
      </c>
      <c r="C76" s="4" t="s">
        <v>134</v>
      </c>
      <c r="D76" s="4" t="s">
        <v>117</v>
      </c>
      <c r="E76" s="4">
        <v>-23</v>
      </c>
      <c r="F76" s="4">
        <v>0</v>
      </c>
      <c r="G76" s="4">
        <v>0</v>
      </c>
      <c r="H76" s="4">
        <v>-0.186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47</v>
      </c>
    </row>
    <row r="77" spans="1:16" x14ac:dyDescent="0.2">
      <c r="A77" s="4" t="s">
        <v>148</v>
      </c>
      <c r="B77" s="4" t="s">
        <v>149</v>
      </c>
      <c r="C77" s="4" t="s">
        <v>132</v>
      </c>
      <c r="D77" s="4" t="s">
        <v>117</v>
      </c>
      <c r="E77" s="4">
        <v>-47.12</v>
      </c>
      <c r="F77" s="4">
        <v>0</v>
      </c>
      <c r="G77" s="4">
        <v>0</v>
      </c>
      <c r="H77" s="4">
        <v>-0.74399999999999999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47</v>
      </c>
    </row>
    <row r="78" spans="1:16" x14ac:dyDescent="0.2">
      <c r="A78" s="4" t="s">
        <v>148</v>
      </c>
      <c r="B78" s="4" t="s">
        <v>149</v>
      </c>
      <c r="C78" s="4" t="s">
        <v>131</v>
      </c>
      <c r="D78" s="4" t="s">
        <v>67</v>
      </c>
      <c r="E78" s="4">
        <v>-302.17</v>
      </c>
      <c r="F78" s="4">
        <v>-313.85000000000002</v>
      </c>
      <c r="G78" s="4">
        <v>0</v>
      </c>
      <c r="H78" s="4">
        <v>-133.80000000000001</v>
      </c>
      <c r="I78" s="4">
        <v>-313.85000000000002</v>
      </c>
      <c r="J78" s="4">
        <v>0</v>
      </c>
      <c r="K78" s="4">
        <v>-313.85000000000002</v>
      </c>
      <c r="L78" s="4">
        <v>-5400</v>
      </c>
      <c r="M78" s="4">
        <v>-13500</v>
      </c>
      <c r="N78" s="4">
        <v>0</v>
      </c>
      <c r="O78" s="4">
        <v>0</v>
      </c>
      <c r="P78" s="4">
        <v>51</v>
      </c>
    </row>
    <row r="79" spans="1:16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6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1:16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1:16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1:16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1:16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1:16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1:16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1:16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1:16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1:16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1:16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1:16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1:16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1:16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1:16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1:16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1:16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1:16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1:16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6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6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6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6" x14ac:dyDescent="0.2">
      <c r="A104" s="4"/>
      <c r="B104" s="4"/>
      <c r="C104" s="4"/>
      <c r="D104" s="4"/>
      <c r="E104" s="5"/>
      <c r="F104" s="5"/>
      <c r="G104" s="5"/>
      <c r="H104" s="6"/>
      <c r="I104" s="5"/>
      <c r="J104" s="5"/>
      <c r="K104" s="5"/>
      <c r="L104" s="6"/>
      <c r="M104" s="6"/>
      <c r="N104" s="6"/>
      <c r="O104" s="6"/>
      <c r="P104" s="3"/>
    </row>
    <row r="105" spans="1:16" x14ac:dyDescent="0.2">
      <c r="A105" s="4"/>
      <c r="B105" s="4"/>
      <c r="C105" s="4"/>
      <c r="D105" s="4"/>
      <c r="E105" s="5"/>
      <c r="F105" s="5"/>
      <c r="G105" s="5"/>
      <c r="H105" s="6"/>
      <c r="I105" s="5"/>
      <c r="J105" s="5"/>
      <c r="K105" s="5"/>
      <c r="L105" s="6"/>
      <c r="M105" s="6"/>
      <c r="N105" s="6"/>
      <c r="O105" s="6"/>
      <c r="P105" s="3"/>
    </row>
    <row r="106" spans="1:16" x14ac:dyDescent="0.2">
      <c r="A106" s="4"/>
      <c r="B106" s="4"/>
      <c r="C106" s="4"/>
      <c r="D106" s="4"/>
      <c r="E106" s="5"/>
      <c r="F106" s="5"/>
      <c r="G106" s="5"/>
      <c r="H106" s="6"/>
      <c r="I106" s="5"/>
      <c r="J106" s="5"/>
      <c r="K106" s="5"/>
      <c r="L106" s="6"/>
      <c r="M106" s="6"/>
      <c r="N106" s="6"/>
      <c r="O106" s="6"/>
      <c r="P106" s="3"/>
    </row>
    <row r="107" spans="1:16" x14ac:dyDescent="0.2">
      <c r="A107" s="4"/>
      <c r="B107" s="4"/>
      <c r="C107" s="4"/>
      <c r="D107" s="4"/>
      <c r="E107" s="5"/>
      <c r="F107" s="5"/>
      <c r="G107" s="5"/>
      <c r="H107" s="6"/>
      <c r="I107" s="5"/>
      <c r="J107" s="5"/>
      <c r="K107" s="5"/>
      <c r="L107" s="6"/>
      <c r="M107" s="6"/>
      <c r="N107" s="6"/>
      <c r="O107" s="6"/>
      <c r="P107" s="3"/>
    </row>
    <row r="108" spans="1:16" x14ac:dyDescent="0.2">
      <c r="A108" s="4"/>
      <c r="B108" s="4"/>
      <c r="C108" s="4"/>
      <c r="D108" s="4"/>
      <c r="E108" s="5"/>
      <c r="F108" s="5"/>
      <c r="G108" s="5"/>
      <c r="H108" s="6"/>
      <c r="I108" s="5"/>
      <c r="J108" s="5"/>
      <c r="K108" s="5"/>
      <c r="L108" s="6"/>
      <c r="M108" s="6"/>
      <c r="N108" s="6"/>
      <c r="O108" s="6"/>
      <c r="P108" s="3"/>
    </row>
    <row r="109" spans="1:16" x14ac:dyDescent="0.2">
      <c r="A109" s="4"/>
      <c r="B109" s="4"/>
      <c r="C109" s="4"/>
      <c r="D109" s="4"/>
      <c r="E109" s="5"/>
      <c r="F109" s="5"/>
      <c r="G109" s="5"/>
      <c r="H109" s="6"/>
      <c r="I109" s="5"/>
      <c r="J109" s="5"/>
      <c r="K109" s="5"/>
      <c r="L109" s="6"/>
      <c r="M109" s="6"/>
      <c r="N109" s="6"/>
      <c r="O109" s="6"/>
      <c r="P109" s="3"/>
    </row>
    <row r="110" spans="1:16" x14ac:dyDescent="0.2">
      <c r="A110" s="4"/>
      <c r="B110" s="4"/>
      <c r="C110" s="4"/>
      <c r="D110" s="4"/>
      <c r="E110" s="5"/>
      <c r="F110" s="5"/>
      <c r="G110" s="5"/>
      <c r="H110" s="6"/>
      <c r="I110" s="5"/>
      <c r="J110" s="5"/>
      <c r="K110" s="5"/>
      <c r="L110" s="6"/>
      <c r="M110" s="6"/>
      <c r="N110" s="6"/>
      <c r="O110" s="6"/>
      <c r="P110" s="3"/>
    </row>
    <row r="111" spans="1:16" x14ac:dyDescent="0.2">
      <c r="A111" s="4"/>
      <c r="B111" s="4"/>
      <c r="C111" s="4"/>
      <c r="D111" s="4"/>
      <c r="E111" s="5"/>
      <c r="F111" s="5"/>
      <c r="G111" s="5"/>
      <c r="H111" s="6"/>
      <c r="I111" s="5"/>
      <c r="J111" s="5"/>
      <c r="K111" s="5"/>
      <c r="L111" s="6"/>
      <c r="M111" s="6"/>
      <c r="N111" s="6"/>
      <c r="O111" s="6"/>
      <c r="P111" s="3"/>
    </row>
    <row r="112" spans="1:16" x14ac:dyDescent="0.2">
      <c r="A112" s="4"/>
      <c r="B112" s="4"/>
      <c r="C112" s="4"/>
      <c r="D112" s="4"/>
      <c r="E112" s="5"/>
      <c r="F112" s="5"/>
      <c r="G112" s="5"/>
      <c r="H112" s="6"/>
      <c r="I112" s="5"/>
      <c r="J112" s="5"/>
      <c r="K112" s="5"/>
      <c r="L112" s="6"/>
      <c r="M112" s="6"/>
      <c r="N112" s="6"/>
      <c r="O112" s="6"/>
      <c r="P112" s="3"/>
    </row>
    <row r="113" spans="1:16" x14ac:dyDescent="0.2">
      <c r="A113" s="4"/>
      <c r="B113" s="4"/>
      <c r="C113" s="4"/>
      <c r="D113" s="4"/>
      <c r="E113" s="5"/>
      <c r="F113" s="5"/>
      <c r="G113" s="5"/>
      <c r="H113" s="6"/>
      <c r="I113" s="5"/>
      <c r="J113" s="5"/>
      <c r="K113" s="5"/>
      <c r="L113" s="6"/>
      <c r="M113" s="6"/>
      <c r="N113" s="6"/>
      <c r="O113" s="6"/>
      <c r="P113" s="3"/>
    </row>
    <row r="114" spans="1:16" x14ac:dyDescent="0.2">
      <c r="A114" s="4"/>
      <c r="B114" s="4"/>
      <c r="C114" s="4"/>
      <c r="D114" s="4"/>
      <c r="E114" s="5"/>
      <c r="F114" s="5"/>
      <c r="G114" s="5"/>
      <c r="H114" s="6"/>
      <c r="I114" s="5"/>
      <c r="J114" s="5"/>
      <c r="K114" s="5"/>
      <c r="L114" s="6"/>
      <c r="M114" s="6"/>
      <c r="N114" s="6"/>
      <c r="O114" s="6"/>
      <c r="P114" s="3"/>
    </row>
    <row r="115" spans="1:16" x14ac:dyDescent="0.2">
      <c r="A115" s="4"/>
      <c r="B115" s="4"/>
      <c r="C115" s="4"/>
      <c r="D115" s="4"/>
      <c r="E115" s="5"/>
      <c r="F115" s="5"/>
      <c r="G115" s="5"/>
      <c r="H115" s="6"/>
      <c r="I115" s="5"/>
      <c r="J115" s="5"/>
      <c r="K115" s="5"/>
      <c r="L115" s="6"/>
      <c r="M115" s="6"/>
      <c r="N115" s="6"/>
      <c r="O115" s="6"/>
      <c r="P115" s="3"/>
    </row>
    <row r="116" spans="1:16" x14ac:dyDescent="0.2">
      <c r="A116" s="4"/>
      <c r="B116" s="4"/>
      <c r="C116" s="4"/>
      <c r="D116" s="4"/>
      <c r="E116" s="5"/>
      <c r="F116" s="5"/>
      <c r="G116" s="5"/>
      <c r="H116" s="6"/>
      <c r="I116" s="5"/>
      <c r="J116" s="5"/>
      <c r="K116" s="5"/>
      <c r="L116" s="6"/>
      <c r="M116" s="6"/>
      <c r="N116" s="6"/>
      <c r="O116" s="6"/>
      <c r="P116" s="3"/>
    </row>
    <row r="117" spans="1:16" x14ac:dyDescent="0.2">
      <c r="A117" s="4"/>
      <c r="B117" s="4"/>
      <c r="C117" s="4"/>
      <c r="D117" s="4"/>
      <c r="E117" s="5"/>
      <c r="F117" s="5"/>
      <c r="G117" s="5"/>
      <c r="H117" s="6"/>
      <c r="I117" s="5"/>
      <c r="J117" s="5"/>
      <c r="K117" s="5"/>
      <c r="L117" s="6"/>
      <c r="M117" s="6"/>
      <c r="N117" s="6"/>
      <c r="O117" s="6"/>
      <c r="P117" s="3"/>
    </row>
    <row r="118" spans="1:16" x14ac:dyDescent="0.2">
      <c r="A118" s="4"/>
      <c r="B118" s="4"/>
      <c r="C118" s="4"/>
      <c r="D118" s="4"/>
      <c r="E118" s="5"/>
      <c r="F118" s="5"/>
      <c r="G118" s="5"/>
      <c r="H118" s="6"/>
      <c r="I118" s="5"/>
      <c r="J118" s="5"/>
      <c r="K118" s="5"/>
      <c r="L118" s="6"/>
      <c r="M118" s="6"/>
      <c r="N118" s="6"/>
      <c r="O118" s="6"/>
      <c r="P118" s="3"/>
    </row>
    <row r="119" spans="1:16" x14ac:dyDescent="0.2">
      <c r="A119" s="4"/>
      <c r="B119" s="4"/>
      <c r="C119" s="4"/>
      <c r="D119" s="4"/>
      <c r="E119" s="5"/>
      <c r="F119" s="5"/>
      <c r="G119" s="5"/>
      <c r="H119" s="6"/>
      <c r="I119" s="5"/>
      <c r="J119" s="5"/>
      <c r="K119" s="5"/>
      <c r="L119" s="6"/>
      <c r="M119" s="6"/>
      <c r="N119" s="6"/>
      <c r="O119" s="6"/>
      <c r="P119" s="3"/>
    </row>
    <row r="120" spans="1:16" x14ac:dyDescent="0.2">
      <c r="A120" s="4"/>
      <c r="B120" s="4"/>
      <c r="C120" s="4"/>
      <c r="D120" s="4"/>
      <c r="E120" s="5"/>
      <c r="F120" s="5"/>
      <c r="G120" s="5"/>
      <c r="H120" s="6"/>
      <c r="I120" s="5"/>
      <c r="J120" s="5"/>
      <c r="K120" s="5"/>
      <c r="L120" s="6"/>
      <c r="M120" s="6"/>
      <c r="N120" s="6"/>
      <c r="O120" s="6"/>
      <c r="P120" s="3"/>
    </row>
    <row r="121" spans="1:16" x14ac:dyDescent="0.2">
      <c r="A121" s="4"/>
      <c r="B121" s="4"/>
      <c r="C121" s="4"/>
      <c r="D121" s="4"/>
      <c r="E121" s="5"/>
      <c r="F121" s="5"/>
      <c r="G121" s="5"/>
      <c r="H121" s="6"/>
      <c r="I121" s="5"/>
      <c r="J121" s="5"/>
      <c r="K121" s="5"/>
      <c r="L121" s="6"/>
      <c r="M121" s="6"/>
      <c r="N121" s="6"/>
      <c r="O121" s="6"/>
      <c r="P121" s="3"/>
    </row>
    <row r="122" spans="1:16" x14ac:dyDescent="0.2">
      <c r="A122" s="4"/>
      <c r="B122" s="4"/>
      <c r="C122" s="4"/>
      <c r="D122" s="4"/>
      <c r="E122" s="5"/>
      <c r="F122" s="5"/>
      <c r="G122" s="5"/>
      <c r="H122" s="6"/>
      <c r="I122" s="5"/>
      <c r="J122" s="5"/>
      <c r="K122" s="5"/>
      <c r="L122" s="6"/>
      <c r="M122" s="6"/>
      <c r="N122" s="6"/>
      <c r="O122" s="6"/>
      <c r="P122" s="3"/>
    </row>
    <row r="123" spans="1:16" x14ac:dyDescent="0.2">
      <c r="A123" s="4"/>
      <c r="B123" s="4"/>
      <c r="C123" s="4"/>
      <c r="D123" s="4"/>
      <c r="E123" s="5"/>
      <c r="F123" s="5"/>
      <c r="G123" s="5"/>
      <c r="H123" s="6"/>
      <c r="I123" s="5"/>
      <c r="J123" s="5"/>
      <c r="K123" s="5"/>
      <c r="L123" s="6"/>
      <c r="M123" s="6"/>
      <c r="N123" s="6"/>
      <c r="O123" s="6"/>
      <c r="P123" s="3"/>
    </row>
    <row r="124" spans="1:16" x14ac:dyDescent="0.2">
      <c r="A124" s="4"/>
      <c r="B124" s="4"/>
      <c r="C124" s="4"/>
      <c r="D124" s="4"/>
      <c r="E124" s="5"/>
      <c r="F124" s="5"/>
      <c r="G124" s="5"/>
      <c r="H124" s="6"/>
      <c r="I124" s="5"/>
      <c r="J124" s="5"/>
      <c r="K124" s="5"/>
      <c r="L124" s="6"/>
      <c r="M124" s="6"/>
      <c r="N124" s="6"/>
      <c r="O124" s="6"/>
      <c r="P124" s="3"/>
    </row>
    <row r="125" spans="1:16" x14ac:dyDescent="0.2">
      <c r="A125" s="4"/>
      <c r="B125" s="4"/>
      <c r="C125" s="4"/>
      <c r="D125" s="4"/>
      <c r="E125" s="5"/>
      <c r="F125" s="5"/>
      <c r="G125" s="5"/>
      <c r="H125" s="6"/>
      <c r="I125" s="5"/>
      <c r="J125" s="5"/>
      <c r="K125" s="5"/>
      <c r="L125" s="6"/>
      <c r="M125" s="6"/>
      <c r="N125" s="6"/>
      <c r="O125" s="6"/>
      <c r="P125" s="3"/>
    </row>
    <row r="126" spans="1:16" x14ac:dyDescent="0.2">
      <c r="A126" s="4"/>
      <c r="B126" s="4"/>
      <c r="C126" s="4"/>
      <c r="D126" s="4"/>
      <c r="E126" s="5"/>
      <c r="F126" s="5"/>
      <c r="G126" s="5"/>
      <c r="H126" s="6"/>
      <c r="I126" s="5"/>
      <c r="J126" s="5"/>
      <c r="K126" s="5"/>
      <c r="L126" s="6"/>
      <c r="M126" s="6"/>
      <c r="N126" s="6"/>
      <c r="O126" s="6"/>
      <c r="P126" s="3"/>
    </row>
    <row r="127" spans="1:16" x14ac:dyDescent="0.2">
      <c r="A127" s="4"/>
      <c r="B127" s="4"/>
      <c r="C127" s="4"/>
      <c r="D127" s="4"/>
      <c r="E127" s="5"/>
      <c r="F127" s="5"/>
      <c r="G127" s="5"/>
      <c r="H127" s="6"/>
      <c r="I127" s="5"/>
      <c r="J127" s="5"/>
      <c r="K127" s="5"/>
      <c r="L127" s="6"/>
      <c r="M127" s="6"/>
      <c r="N127" s="6"/>
      <c r="O127" s="6"/>
      <c r="P127" s="3"/>
    </row>
    <row r="128" spans="1:16" x14ac:dyDescent="0.2">
      <c r="A128" s="4"/>
      <c r="B128" s="4"/>
      <c r="C128" s="4"/>
      <c r="D128" s="4"/>
      <c r="E128" s="5"/>
      <c r="F128" s="5"/>
      <c r="G128" s="5"/>
      <c r="H128" s="6"/>
      <c r="I128" s="5"/>
      <c r="J128" s="5"/>
      <c r="K128" s="5"/>
      <c r="L128" s="6"/>
      <c r="M128" s="6"/>
      <c r="N128" s="6"/>
      <c r="O128" s="6"/>
      <c r="P128" s="3"/>
    </row>
    <row r="129" spans="1:16" x14ac:dyDescent="0.2">
      <c r="A129" s="4"/>
      <c r="B129" s="4"/>
      <c r="C129" s="4"/>
      <c r="D129" s="4"/>
      <c r="E129" s="5"/>
      <c r="F129" s="5"/>
      <c r="G129" s="5"/>
      <c r="H129" s="6"/>
      <c r="I129" s="5"/>
      <c r="J129" s="5"/>
      <c r="K129" s="5"/>
      <c r="L129" s="6"/>
      <c r="M129" s="6"/>
      <c r="N129" s="6"/>
      <c r="O129" s="6"/>
      <c r="P129" s="3"/>
    </row>
    <row r="130" spans="1:16" x14ac:dyDescent="0.2">
      <c r="A130" s="4"/>
      <c r="B130" s="4"/>
      <c r="C130" s="4"/>
      <c r="D130" s="4"/>
      <c r="E130" s="5"/>
      <c r="F130" s="5"/>
      <c r="G130" s="5"/>
      <c r="H130" s="6"/>
      <c r="I130" s="5"/>
      <c r="J130" s="5"/>
      <c r="K130" s="5"/>
      <c r="L130" s="6"/>
      <c r="M130" s="6"/>
      <c r="N130" s="6"/>
      <c r="O130" s="6"/>
      <c r="P130" s="3"/>
    </row>
    <row r="131" spans="1:16" x14ac:dyDescent="0.2">
      <c r="A131" s="4"/>
      <c r="B131" s="4"/>
      <c r="C131" s="4"/>
      <c r="D131" s="4"/>
      <c r="E131" s="5"/>
      <c r="F131" s="5"/>
      <c r="G131" s="5"/>
      <c r="H131" s="6"/>
      <c r="I131" s="5"/>
      <c r="J131" s="5"/>
      <c r="K131" s="5"/>
      <c r="L131" s="6"/>
      <c r="M131" s="6"/>
      <c r="N131" s="6"/>
      <c r="O131" s="6"/>
      <c r="P131" s="3"/>
    </row>
    <row r="132" spans="1:16" x14ac:dyDescent="0.2">
      <c r="A132" s="4"/>
      <c r="B132" s="4"/>
      <c r="C132" s="4"/>
      <c r="D132" s="4"/>
      <c r="E132" s="5"/>
      <c r="F132" s="5"/>
      <c r="G132" s="5"/>
      <c r="H132" s="6"/>
      <c r="I132" s="5"/>
      <c r="J132" s="5"/>
      <c r="K132" s="5"/>
      <c r="L132" s="6"/>
      <c r="M132" s="6"/>
      <c r="N132" s="6"/>
      <c r="O132" s="6"/>
      <c r="P132" s="3"/>
    </row>
    <row r="133" spans="1:16" x14ac:dyDescent="0.2">
      <c r="A133" s="4"/>
      <c r="B133" s="4"/>
      <c r="C133" s="4"/>
      <c r="D133" s="4"/>
      <c r="E133" s="5"/>
      <c r="F133" s="5"/>
      <c r="G133" s="5"/>
      <c r="H133" s="6"/>
      <c r="I133" s="5"/>
      <c r="J133" s="5"/>
      <c r="K133" s="5"/>
      <c r="L133" s="6"/>
      <c r="M133" s="6"/>
      <c r="N133" s="6"/>
      <c r="O133" s="6"/>
      <c r="P133" s="3"/>
    </row>
    <row r="134" spans="1:16" x14ac:dyDescent="0.2">
      <c r="A134" s="4"/>
      <c r="B134" s="4"/>
      <c r="C134" s="4"/>
      <c r="D134" s="4"/>
      <c r="E134" s="5"/>
      <c r="F134" s="5"/>
      <c r="G134" s="5"/>
      <c r="H134" s="6"/>
      <c r="I134" s="5"/>
      <c r="J134" s="5"/>
      <c r="K134" s="5"/>
      <c r="L134" s="6"/>
      <c r="M134" s="6"/>
      <c r="N134" s="6"/>
      <c r="O134" s="6"/>
      <c r="P134" s="3"/>
    </row>
    <row r="135" spans="1:16" x14ac:dyDescent="0.2">
      <c r="A135" s="4"/>
      <c r="B135" s="4"/>
      <c r="C135" s="4"/>
      <c r="D135" s="4"/>
      <c r="E135" s="5"/>
      <c r="F135" s="5"/>
      <c r="G135" s="5"/>
      <c r="H135" s="6"/>
      <c r="I135" s="5"/>
      <c r="J135" s="5"/>
      <c r="K135" s="5"/>
      <c r="L135" s="6"/>
      <c r="M135" s="6"/>
      <c r="N135" s="6"/>
      <c r="O135" s="6"/>
      <c r="P135" s="3"/>
    </row>
    <row r="136" spans="1:16" x14ac:dyDescent="0.2">
      <c r="A136" s="4"/>
      <c r="B136" s="4"/>
      <c r="C136" s="4"/>
      <c r="D136" s="4"/>
      <c r="E136" s="5"/>
      <c r="F136" s="5"/>
      <c r="G136" s="5"/>
      <c r="H136" s="6"/>
      <c r="I136" s="5"/>
      <c r="J136" s="5"/>
      <c r="K136" s="5"/>
      <c r="L136" s="6"/>
      <c r="M136" s="6"/>
      <c r="N136" s="6"/>
      <c r="O136" s="6"/>
      <c r="P136" s="3"/>
    </row>
    <row r="137" spans="1:16" x14ac:dyDescent="0.2">
      <c r="A137" s="4"/>
      <c r="B137" s="4"/>
      <c r="C137" s="4"/>
      <c r="D137" s="4"/>
      <c r="E137" s="5"/>
      <c r="F137" s="5"/>
      <c r="G137" s="5"/>
      <c r="H137" s="6"/>
      <c r="I137" s="5"/>
      <c r="J137" s="5"/>
      <c r="K137" s="5"/>
      <c r="L137" s="6"/>
      <c r="M137" s="6"/>
      <c r="N137" s="6"/>
      <c r="O137" s="6"/>
      <c r="P137" s="3"/>
    </row>
    <row r="138" spans="1:16" x14ac:dyDescent="0.2">
      <c r="A138" s="4"/>
      <c r="B138" s="4"/>
      <c r="C138" s="4"/>
      <c r="D138" s="4"/>
      <c r="E138" s="5"/>
      <c r="F138" s="5"/>
      <c r="G138" s="5"/>
      <c r="H138" s="6"/>
      <c r="I138" s="5"/>
      <c r="J138" s="5"/>
      <c r="K138" s="5"/>
      <c r="L138" s="6"/>
      <c r="M138" s="6"/>
      <c r="N138" s="6"/>
      <c r="O138" s="6"/>
      <c r="P138" s="3"/>
    </row>
    <row r="139" spans="1:16" x14ac:dyDescent="0.2">
      <c r="A139" s="4"/>
      <c r="B139" s="4"/>
      <c r="C139" s="4"/>
      <c r="D139" s="4"/>
      <c r="E139" s="5"/>
      <c r="F139" s="5"/>
      <c r="G139" s="5"/>
      <c r="H139" s="6"/>
      <c r="I139" s="5"/>
      <c r="J139" s="5"/>
      <c r="K139" s="5"/>
      <c r="L139" s="6"/>
      <c r="M139" s="6"/>
      <c r="N139" s="6"/>
      <c r="O139" s="6"/>
      <c r="P139" s="3"/>
    </row>
    <row r="140" spans="1:16" x14ac:dyDescent="0.2">
      <c r="A140" s="4"/>
      <c r="B140" s="4"/>
      <c r="C140" s="4"/>
      <c r="D140" s="4"/>
      <c r="E140" s="5"/>
      <c r="F140" s="5"/>
      <c r="G140" s="5"/>
      <c r="H140" s="6"/>
      <c r="I140" s="5"/>
      <c r="J140" s="5"/>
      <c r="K140" s="5"/>
      <c r="L140" s="6"/>
      <c r="M140" s="6"/>
      <c r="N140" s="6"/>
      <c r="O140" s="6"/>
      <c r="P140" s="3"/>
    </row>
    <row r="141" spans="1:16" x14ac:dyDescent="0.2">
      <c r="A141" s="4"/>
      <c r="B141" s="4"/>
      <c r="C141" s="4"/>
      <c r="D141" s="4"/>
      <c r="E141" s="5"/>
      <c r="F141" s="5"/>
      <c r="G141" s="5"/>
      <c r="H141" s="6"/>
      <c r="I141" s="5"/>
      <c r="J141" s="5"/>
      <c r="K141" s="5"/>
      <c r="L141" s="6"/>
      <c r="M141" s="6"/>
      <c r="N141" s="6"/>
      <c r="O141" s="6"/>
      <c r="P141" s="3"/>
    </row>
    <row r="142" spans="1:16" x14ac:dyDescent="0.2">
      <c r="A142" s="4"/>
      <c r="B142" s="4"/>
      <c r="C142" s="4"/>
      <c r="D142" s="4"/>
      <c r="E142" s="5"/>
      <c r="F142" s="5"/>
      <c r="G142" s="5"/>
      <c r="H142" s="6"/>
      <c r="I142" s="5"/>
      <c r="J142" s="5"/>
      <c r="K142" s="5"/>
      <c r="L142" s="6"/>
      <c r="M142" s="6"/>
      <c r="N142" s="6"/>
      <c r="O142" s="6"/>
      <c r="P142" s="3"/>
    </row>
    <row r="143" spans="1:16" x14ac:dyDescent="0.2">
      <c r="A143" s="4"/>
      <c r="B143" s="4"/>
      <c r="C143" s="4"/>
      <c r="D143" s="4"/>
      <c r="E143" s="5"/>
      <c r="F143" s="5"/>
      <c r="G143" s="5"/>
      <c r="H143" s="6"/>
      <c r="I143" s="5"/>
      <c r="J143" s="5"/>
      <c r="K143" s="5"/>
      <c r="L143" s="6"/>
      <c r="M143" s="6"/>
      <c r="N143" s="6"/>
      <c r="O143" s="6"/>
      <c r="P143" s="3"/>
    </row>
    <row r="144" spans="1:16" x14ac:dyDescent="0.2">
      <c r="A144" s="4"/>
      <c r="B144" s="4"/>
      <c r="C144" s="4"/>
      <c r="D144" s="4"/>
      <c r="E144" s="5"/>
      <c r="F144" s="5"/>
      <c r="G144" s="5"/>
      <c r="H144" s="6"/>
      <c r="I144" s="5"/>
      <c r="J144" s="5"/>
      <c r="K144" s="5"/>
      <c r="L144" s="6"/>
      <c r="M144" s="6"/>
      <c r="N144" s="6"/>
      <c r="O144" s="6"/>
      <c r="P144" s="3"/>
    </row>
    <row r="145" spans="1:16" x14ac:dyDescent="0.2">
      <c r="A145" s="4"/>
      <c r="B145" s="4"/>
      <c r="C145" s="4"/>
      <c r="D145" s="4"/>
      <c r="E145" s="5"/>
      <c r="F145" s="5"/>
      <c r="G145" s="5"/>
      <c r="H145" s="6"/>
      <c r="I145" s="5"/>
      <c r="J145" s="5"/>
      <c r="K145" s="5"/>
      <c r="L145" s="6"/>
      <c r="M145" s="6"/>
      <c r="N145" s="6"/>
      <c r="O145" s="6"/>
      <c r="P145" s="3"/>
    </row>
    <row r="146" spans="1:16" x14ac:dyDescent="0.2">
      <c r="A146" s="4"/>
      <c r="B146" s="4"/>
      <c r="C146" s="4"/>
      <c r="D146" s="4"/>
      <c r="E146" s="5"/>
      <c r="F146" s="5"/>
      <c r="G146" s="5"/>
      <c r="H146" s="6"/>
      <c r="I146" s="5"/>
      <c r="J146" s="5"/>
      <c r="K146" s="5"/>
      <c r="L146" s="6"/>
      <c r="M146" s="6"/>
      <c r="N146" s="6"/>
      <c r="O146" s="6"/>
      <c r="P146" s="3"/>
    </row>
    <row r="147" spans="1:16" x14ac:dyDescent="0.2">
      <c r="A147" s="4"/>
      <c r="B147" s="4"/>
      <c r="C147" s="4"/>
      <c r="D147" s="4"/>
      <c r="E147" s="5"/>
      <c r="F147" s="5"/>
      <c r="G147" s="5"/>
      <c r="H147" s="6"/>
      <c r="I147" s="5"/>
      <c r="J147" s="5"/>
      <c r="K147" s="5"/>
      <c r="L147" s="6"/>
      <c r="M147" s="6"/>
      <c r="N147" s="6"/>
      <c r="O147" s="6"/>
      <c r="P147" s="3"/>
    </row>
    <row r="148" spans="1:16" x14ac:dyDescent="0.2">
      <c r="A148" s="4"/>
      <c r="B148" s="4"/>
      <c r="C148" s="4"/>
      <c r="D148" s="4"/>
      <c r="E148" s="5"/>
      <c r="F148" s="5"/>
      <c r="G148" s="5"/>
      <c r="H148" s="6"/>
      <c r="I148" s="5"/>
      <c r="J148" s="5"/>
      <c r="K148" s="5"/>
      <c r="L148" s="6"/>
      <c r="M148" s="6"/>
      <c r="N148" s="6"/>
      <c r="O148" s="6"/>
      <c r="P148" s="3"/>
    </row>
    <row r="149" spans="1:16" x14ac:dyDescent="0.2">
      <c r="A149" s="4"/>
      <c r="B149" s="4"/>
      <c r="C149" s="4"/>
      <c r="D149" s="4"/>
      <c r="E149" s="5"/>
      <c r="F149" s="5"/>
      <c r="G149" s="5"/>
      <c r="H149" s="6"/>
      <c r="I149" s="5"/>
      <c r="J149" s="5"/>
      <c r="K149" s="5"/>
      <c r="L149" s="6"/>
      <c r="M149" s="6"/>
      <c r="N149" s="6"/>
      <c r="O149" s="6"/>
      <c r="P149" s="3"/>
    </row>
    <row r="150" spans="1:16" x14ac:dyDescent="0.2">
      <c r="A150" s="4"/>
      <c r="B150" s="4"/>
      <c r="C150" s="4"/>
      <c r="D150" s="4"/>
      <c r="E150" s="5"/>
      <c r="F150" s="5"/>
      <c r="G150" s="5"/>
      <c r="H150" s="6"/>
      <c r="I150" s="5"/>
      <c r="J150" s="5"/>
      <c r="K150" s="5"/>
      <c r="L150" s="6"/>
      <c r="M150" s="6"/>
      <c r="N150" s="6"/>
      <c r="O150" s="6"/>
      <c r="P150" s="3"/>
    </row>
    <row r="151" spans="1:16" x14ac:dyDescent="0.2">
      <c r="A151" s="4"/>
      <c r="B151" s="4"/>
      <c r="C151" s="4"/>
      <c r="D151" s="4"/>
      <c r="E151" s="5"/>
      <c r="F151" s="5"/>
      <c r="G151" s="5"/>
      <c r="H151" s="6"/>
      <c r="I151" s="5"/>
      <c r="J151" s="5"/>
      <c r="K151" s="5"/>
      <c r="L151" s="6"/>
      <c r="M151" s="6"/>
      <c r="N151" s="6"/>
      <c r="O151" s="6"/>
      <c r="P151" s="3"/>
    </row>
    <row r="152" spans="1:16" x14ac:dyDescent="0.2">
      <c r="A152" s="4"/>
      <c r="B152" s="4"/>
      <c r="C152" s="4"/>
      <c r="D152" s="4"/>
      <c r="E152" s="5"/>
      <c r="F152" s="5"/>
      <c r="G152" s="5"/>
      <c r="H152" s="6"/>
      <c r="I152" s="5"/>
      <c r="J152" s="5"/>
      <c r="K152" s="5"/>
      <c r="L152" s="6"/>
      <c r="M152" s="6"/>
      <c r="N152" s="6"/>
      <c r="O152" s="6"/>
      <c r="P152" s="3"/>
    </row>
    <row r="153" spans="1:16" x14ac:dyDescent="0.2">
      <c r="A153" s="4"/>
      <c r="B153" s="4"/>
      <c r="C153" s="4"/>
      <c r="D153" s="4"/>
      <c r="E153" s="5"/>
      <c r="F153" s="5"/>
      <c r="G153" s="5"/>
      <c r="H153" s="6"/>
      <c r="I153" s="5"/>
      <c r="J153" s="5"/>
      <c r="K153" s="5"/>
      <c r="L153" s="6"/>
      <c r="M153" s="6"/>
      <c r="N153" s="6"/>
      <c r="O153" s="6"/>
      <c r="P153" s="3"/>
    </row>
    <row r="154" spans="1:16" x14ac:dyDescent="0.2">
      <c r="A154" s="4"/>
      <c r="B154" s="4"/>
      <c r="C154" s="4"/>
      <c r="D154" s="4"/>
      <c r="E154" s="5"/>
      <c r="F154" s="5"/>
      <c r="G154" s="5"/>
      <c r="H154" s="6"/>
      <c r="I154" s="5"/>
      <c r="J154" s="5"/>
      <c r="K154" s="5"/>
      <c r="L154" s="6"/>
      <c r="M154" s="6"/>
      <c r="N154" s="6"/>
      <c r="O154" s="6"/>
      <c r="P154" s="3"/>
    </row>
    <row r="155" spans="1:16" x14ac:dyDescent="0.2">
      <c r="A155" s="4"/>
      <c r="B155" s="4"/>
      <c r="C155" s="4"/>
      <c r="D155" s="4"/>
      <c r="E155" s="5"/>
      <c r="F155" s="5"/>
      <c r="G155" s="5"/>
      <c r="H155" s="6"/>
      <c r="I155" s="5"/>
      <c r="J155" s="5"/>
      <c r="K155" s="5"/>
      <c r="L155" s="6"/>
      <c r="M155" s="6"/>
      <c r="N155" s="6"/>
      <c r="O155" s="6"/>
      <c r="P155" s="3"/>
    </row>
    <row r="156" spans="1:16" x14ac:dyDescent="0.2">
      <c r="A156" s="4"/>
      <c r="B156" s="4"/>
      <c r="C156" s="4"/>
      <c r="D156" s="4"/>
      <c r="E156" s="5"/>
      <c r="F156" s="5"/>
      <c r="G156" s="5"/>
      <c r="H156" s="6"/>
      <c r="I156" s="5"/>
      <c r="J156" s="5"/>
      <c r="K156" s="5"/>
      <c r="L156" s="6"/>
      <c r="M156" s="6"/>
      <c r="N156" s="6"/>
      <c r="O156" s="6"/>
      <c r="P156" s="3"/>
    </row>
    <row r="157" spans="1:16" x14ac:dyDescent="0.2">
      <c r="A157" s="4"/>
      <c r="B157" s="4"/>
      <c r="C157" s="4"/>
      <c r="D157" s="4"/>
      <c r="E157" s="5"/>
      <c r="F157" s="5"/>
      <c r="G157" s="5"/>
      <c r="H157" s="6"/>
      <c r="I157" s="5"/>
      <c r="J157" s="5"/>
      <c r="K157" s="5"/>
      <c r="L157" s="6"/>
      <c r="M157" s="6"/>
      <c r="N157" s="6"/>
      <c r="O157" s="6"/>
      <c r="P157" s="3"/>
    </row>
    <row r="158" spans="1:16" x14ac:dyDescent="0.2">
      <c r="A158" s="4"/>
      <c r="B158" s="4"/>
      <c r="C158" s="4"/>
      <c r="D158" s="4"/>
      <c r="E158" s="5"/>
      <c r="F158" s="5"/>
      <c r="G158" s="5"/>
      <c r="H158" s="6"/>
      <c r="I158" s="5"/>
      <c r="J158" s="5"/>
      <c r="K158" s="5"/>
      <c r="L158" s="6"/>
      <c r="M158" s="6"/>
      <c r="N158" s="6"/>
      <c r="O158" s="6"/>
      <c r="P158" s="3"/>
    </row>
    <row r="159" spans="1:16" x14ac:dyDescent="0.2">
      <c r="A159" s="4"/>
      <c r="B159" s="4"/>
      <c r="C159" s="4"/>
      <c r="D159" s="4"/>
      <c r="E159" s="5"/>
      <c r="F159" s="5"/>
      <c r="G159" s="5"/>
      <c r="H159" s="6"/>
      <c r="I159" s="5"/>
      <c r="J159" s="5"/>
      <c r="K159" s="5"/>
      <c r="L159" s="6"/>
      <c r="M159" s="6"/>
      <c r="N159" s="6"/>
      <c r="O159" s="6"/>
      <c r="P159" s="3"/>
    </row>
    <row r="160" spans="1:16" x14ac:dyDescent="0.2">
      <c r="A160" s="4"/>
      <c r="B160" s="4"/>
      <c r="C160" s="4"/>
      <c r="D160" s="4"/>
      <c r="E160" s="5"/>
      <c r="F160" s="5"/>
      <c r="G160" s="5"/>
      <c r="H160" s="6"/>
      <c r="I160" s="5"/>
      <c r="J160" s="5"/>
      <c r="K160" s="5"/>
      <c r="L160" s="6"/>
      <c r="M160" s="6"/>
      <c r="N160" s="6"/>
      <c r="O160" s="6"/>
      <c r="P160" s="3"/>
    </row>
    <row r="161" spans="1:16" x14ac:dyDescent="0.2">
      <c r="A161" s="4"/>
      <c r="B161" s="4"/>
      <c r="C161" s="4"/>
      <c r="D161" s="4"/>
      <c r="E161" s="5"/>
      <c r="F161" s="5"/>
      <c r="G161" s="5"/>
      <c r="H161" s="6"/>
      <c r="I161" s="5"/>
      <c r="J161" s="5"/>
      <c r="K161" s="5"/>
      <c r="L161" s="6"/>
      <c r="M161" s="6"/>
      <c r="N161" s="6"/>
      <c r="O161" s="6"/>
      <c r="P161" s="3"/>
    </row>
    <row r="162" spans="1:16" x14ac:dyDescent="0.2">
      <c r="A162" s="4"/>
      <c r="B162" s="4"/>
      <c r="C162" s="4"/>
      <c r="D162" s="4"/>
      <c r="E162" s="5"/>
      <c r="F162" s="5"/>
      <c r="G162" s="5"/>
      <c r="H162" s="6"/>
      <c r="I162" s="5"/>
      <c r="J162" s="5"/>
      <c r="K162" s="5"/>
      <c r="L162" s="6"/>
      <c r="M162" s="6"/>
      <c r="N162" s="6"/>
      <c r="O162" s="6"/>
      <c r="P162" s="3"/>
    </row>
    <row r="163" spans="1:16" x14ac:dyDescent="0.2">
      <c r="A163" s="4"/>
      <c r="B163" s="4"/>
      <c r="C163" s="4"/>
      <c r="D163" s="4"/>
      <c r="E163" s="5"/>
      <c r="F163" s="5"/>
      <c r="G163" s="5"/>
      <c r="H163" s="6"/>
      <c r="I163" s="5"/>
      <c r="J163" s="5"/>
      <c r="K163" s="5"/>
      <c r="L163" s="6"/>
      <c r="M163" s="6"/>
      <c r="N163" s="6"/>
      <c r="O163" s="6"/>
      <c r="P163" s="3"/>
    </row>
    <row r="164" spans="1:16" x14ac:dyDescent="0.2">
      <c r="A164" s="4"/>
      <c r="B164" s="4"/>
      <c r="C164" s="4"/>
      <c r="D164" s="4"/>
      <c r="E164" s="5"/>
      <c r="F164" s="5"/>
      <c r="G164" s="5"/>
      <c r="H164" s="6"/>
      <c r="I164" s="5"/>
      <c r="J164" s="5"/>
      <c r="K164" s="5"/>
      <c r="L164" s="6"/>
      <c r="M164" s="6"/>
      <c r="N164" s="6"/>
      <c r="O164" s="6"/>
      <c r="P164" s="3"/>
    </row>
    <row r="165" spans="1:16" x14ac:dyDescent="0.2">
      <c r="A165" s="4"/>
      <c r="B165" s="4"/>
      <c r="C165" s="4"/>
      <c r="D165" s="4"/>
      <c r="E165" s="5"/>
      <c r="F165" s="5"/>
      <c r="G165" s="5"/>
      <c r="H165" s="6"/>
      <c r="I165" s="5"/>
      <c r="J165" s="5"/>
      <c r="K165" s="5"/>
      <c r="L165" s="6"/>
      <c r="M165" s="6"/>
      <c r="N165" s="6"/>
      <c r="O165" s="6"/>
      <c r="P165" s="3"/>
    </row>
    <row r="166" spans="1:16" x14ac:dyDescent="0.2">
      <c r="A166" s="4"/>
      <c r="B166" s="4"/>
      <c r="C166" s="4"/>
      <c r="D166" s="4"/>
      <c r="E166" s="5"/>
      <c r="F166" s="5"/>
      <c r="G166" s="5"/>
      <c r="H166" s="6"/>
      <c r="I166" s="5"/>
      <c r="J166" s="5"/>
      <c r="K166" s="5"/>
      <c r="L166" s="6"/>
      <c r="M166" s="6"/>
      <c r="N166" s="6"/>
      <c r="O166" s="6"/>
      <c r="P166" s="3"/>
    </row>
    <row r="167" spans="1:16" x14ac:dyDescent="0.2">
      <c r="A167" s="4"/>
      <c r="B167" s="4"/>
      <c r="C167" s="4"/>
      <c r="D167" s="4"/>
      <c r="E167" s="5"/>
      <c r="F167" s="5"/>
      <c r="G167" s="5"/>
      <c r="H167" s="6"/>
      <c r="I167" s="5"/>
      <c r="J167" s="5"/>
      <c r="K167" s="5"/>
      <c r="L167" s="6"/>
      <c r="M167" s="6"/>
      <c r="N167" s="6"/>
      <c r="O167" s="6"/>
      <c r="P167" s="3"/>
    </row>
    <row r="168" spans="1:16" x14ac:dyDescent="0.2">
      <c r="A168" s="4"/>
      <c r="B168" s="4"/>
      <c r="C168" s="4"/>
      <c r="D168" s="4"/>
      <c r="E168" s="5"/>
      <c r="F168" s="5"/>
      <c r="G168" s="5"/>
      <c r="H168" s="6"/>
      <c r="I168" s="5"/>
      <c r="J168" s="5"/>
      <c r="K168" s="5"/>
      <c r="L168" s="6"/>
      <c r="M168" s="6"/>
      <c r="N168" s="6"/>
      <c r="O168" s="6"/>
      <c r="P168" s="3"/>
    </row>
    <row r="169" spans="1:16" x14ac:dyDescent="0.2">
      <c r="A169" s="4"/>
      <c r="B169" s="4"/>
      <c r="C169" s="4"/>
      <c r="D169" s="4"/>
      <c r="E169" s="5"/>
      <c r="F169" s="5"/>
      <c r="G169" s="5"/>
      <c r="H169" s="6"/>
      <c r="I169" s="5"/>
      <c r="J169" s="5"/>
      <c r="K169" s="5"/>
      <c r="L169" s="6"/>
      <c r="M169" s="6"/>
      <c r="N169" s="6"/>
      <c r="O169" s="6"/>
      <c r="P169" s="3"/>
    </row>
    <row r="170" spans="1:16" x14ac:dyDescent="0.2">
      <c r="A170" s="4"/>
      <c r="B170" s="4"/>
      <c r="C170" s="4"/>
      <c r="D170" s="4"/>
      <c r="E170" s="5"/>
      <c r="F170" s="5"/>
      <c r="G170" s="5"/>
      <c r="H170" s="6"/>
      <c r="I170" s="5"/>
      <c r="J170" s="5"/>
      <c r="K170" s="5"/>
      <c r="L170" s="6"/>
      <c r="M170" s="6"/>
      <c r="N170" s="6"/>
      <c r="O170" s="6"/>
      <c r="P170" s="3"/>
    </row>
    <row r="171" spans="1:16" x14ac:dyDescent="0.2">
      <c r="A171" s="4"/>
      <c r="B171" s="4"/>
      <c r="C171" s="4"/>
      <c r="D171" s="4"/>
      <c r="E171" s="5"/>
      <c r="F171" s="5"/>
      <c r="G171" s="5"/>
      <c r="H171" s="6"/>
      <c r="I171" s="5"/>
      <c r="J171" s="5"/>
      <c r="K171" s="5"/>
      <c r="L171" s="6"/>
      <c r="M171" s="6"/>
      <c r="N171" s="6"/>
      <c r="O171" s="6"/>
      <c r="P171" s="3"/>
    </row>
    <row r="172" spans="1:16" x14ac:dyDescent="0.2">
      <c r="A172" s="4"/>
      <c r="B172" s="4"/>
      <c r="C172" s="4"/>
      <c r="D172" s="4"/>
      <c r="E172" s="5"/>
      <c r="F172" s="5"/>
      <c r="G172" s="5"/>
      <c r="H172" s="6"/>
      <c r="I172" s="5"/>
      <c r="J172" s="5"/>
      <c r="K172" s="5"/>
      <c r="L172" s="6"/>
      <c r="M172" s="6"/>
      <c r="N172" s="6"/>
      <c r="O172" s="6"/>
      <c r="P172" s="3"/>
    </row>
    <row r="173" spans="1:16" x14ac:dyDescent="0.2">
      <c r="A173" s="4"/>
      <c r="B173" s="4"/>
      <c r="C173" s="4"/>
      <c r="D173" s="4"/>
      <c r="E173" s="5"/>
      <c r="F173" s="5"/>
      <c r="G173" s="5"/>
      <c r="H173" s="6"/>
      <c r="I173" s="5"/>
      <c r="J173" s="5"/>
      <c r="K173" s="5"/>
      <c r="L173" s="6"/>
      <c r="M173" s="6"/>
      <c r="N173" s="6"/>
      <c r="O173" s="6"/>
      <c r="P173" s="3"/>
    </row>
    <row r="174" spans="1:16" x14ac:dyDescent="0.2">
      <c r="A174" s="4"/>
      <c r="B174" s="4"/>
      <c r="C174" s="4"/>
      <c r="D174" s="4"/>
      <c r="E174" s="5"/>
      <c r="F174" s="5"/>
      <c r="G174" s="5"/>
      <c r="H174" s="6"/>
      <c r="I174" s="5"/>
      <c r="J174" s="5"/>
      <c r="K174" s="5"/>
      <c r="L174" s="6"/>
      <c r="M174" s="6"/>
      <c r="N174" s="6"/>
      <c r="O174" s="6"/>
      <c r="P174" s="3"/>
    </row>
    <row r="175" spans="1:16" x14ac:dyDescent="0.2">
      <c r="A175" s="4"/>
      <c r="B175" s="4"/>
      <c r="C175" s="4"/>
      <c r="D175" s="4"/>
      <c r="E175" s="5"/>
      <c r="F175" s="5"/>
      <c r="G175" s="5"/>
      <c r="H175" s="6"/>
      <c r="I175" s="5"/>
      <c r="J175" s="5"/>
      <c r="K175" s="5"/>
      <c r="L175" s="6"/>
      <c r="M175" s="6"/>
      <c r="N175" s="6"/>
      <c r="O175" s="6"/>
      <c r="P175" s="3"/>
    </row>
    <row r="176" spans="1:16" x14ac:dyDescent="0.2">
      <c r="A176" s="4"/>
      <c r="B176" s="4"/>
      <c r="C176" s="4"/>
      <c r="D176" s="4"/>
      <c r="E176" s="5"/>
      <c r="F176" s="5"/>
      <c r="G176" s="5"/>
      <c r="H176" s="6"/>
      <c r="I176" s="5"/>
      <c r="J176" s="5"/>
      <c r="K176" s="5"/>
      <c r="L176" s="6"/>
      <c r="M176" s="6"/>
      <c r="N176" s="6"/>
      <c r="O176" s="6"/>
      <c r="P176" s="3"/>
    </row>
    <row r="177" spans="1:16" x14ac:dyDescent="0.2">
      <c r="A177" s="4"/>
      <c r="B177" s="4"/>
      <c r="C177" s="4"/>
      <c r="D177" s="4"/>
      <c r="E177" s="5"/>
      <c r="F177" s="5"/>
      <c r="G177" s="5"/>
      <c r="H177" s="6"/>
      <c r="I177" s="5"/>
      <c r="J177" s="5"/>
      <c r="K177" s="5"/>
      <c r="L177" s="6"/>
      <c r="M177" s="6"/>
      <c r="N177" s="6"/>
      <c r="O177" s="6"/>
      <c r="P177" s="3"/>
    </row>
    <row r="178" spans="1:16" x14ac:dyDescent="0.2">
      <c r="A178" s="4"/>
      <c r="B178" s="4"/>
      <c r="C178" s="4"/>
      <c r="D178" s="4"/>
      <c r="E178" s="5"/>
      <c r="F178" s="5"/>
      <c r="G178" s="5"/>
      <c r="H178" s="6"/>
      <c r="I178" s="5"/>
      <c r="J178" s="5"/>
      <c r="K178" s="5"/>
      <c r="L178" s="6"/>
      <c r="M178" s="6"/>
      <c r="N178" s="6"/>
      <c r="O178" s="6"/>
      <c r="P178" s="3"/>
    </row>
    <row r="179" spans="1:16" x14ac:dyDescent="0.2">
      <c r="A179" s="4"/>
      <c r="B179" s="4"/>
      <c r="C179" s="4"/>
      <c r="D179" s="4"/>
      <c r="E179" s="5"/>
      <c r="F179" s="5"/>
      <c r="G179" s="5"/>
      <c r="H179" s="6"/>
      <c r="I179" s="5"/>
      <c r="J179" s="5"/>
      <c r="K179" s="5"/>
      <c r="L179" s="6"/>
      <c r="M179" s="6"/>
      <c r="N179" s="6"/>
      <c r="O179" s="6"/>
      <c r="P179" s="3"/>
    </row>
    <row r="180" spans="1:16" x14ac:dyDescent="0.2">
      <c r="A180" s="4"/>
      <c r="B180" s="4"/>
      <c r="C180" s="4"/>
      <c r="D180" s="4"/>
      <c r="E180" s="5"/>
      <c r="F180" s="5"/>
      <c r="G180" s="5"/>
      <c r="H180" s="6"/>
      <c r="I180" s="5"/>
      <c r="J180" s="5"/>
      <c r="K180" s="5"/>
      <c r="L180" s="6"/>
      <c r="M180" s="6"/>
      <c r="N180" s="6"/>
      <c r="O180" s="6"/>
      <c r="P180" s="3"/>
    </row>
    <row r="181" spans="1:16" x14ac:dyDescent="0.2">
      <c r="A181" s="4"/>
      <c r="B181" s="4"/>
      <c r="C181" s="4"/>
      <c r="D181" s="4"/>
      <c r="E181" s="5"/>
      <c r="F181" s="5"/>
      <c r="G181" s="5"/>
      <c r="H181" s="6"/>
      <c r="I181" s="5"/>
      <c r="J181" s="5"/>
      <c r="K181" s="5"/>
      <c r="L181" s="6"/>
      <c r="M181" s="6"/>
      <c r="N181" s="6"/>
      <c r="O181" s="6"/>
      <c r="P181" s="3"/>
    </row>
    <row r="182" spans="1:16" x14ac:dyDescent="0.2">
      <c r="A182" s="4"/>
      <c r="B182" s="4"/>
      <c r="C182" s="4"/>
      <c r="D182" s="4"/>
      <c r="E182" s="5"/>
      <c r="F182" s="5"/>
      <c r="G182" s="5"/>
      <c r="H182" s="6"/>
      <c r="I182" s="5"/>
      <c r="J182" s="5"/>
      <c r="K182" s="5"/>
      <c r="L182" s="6"/>
      <c r="M182" s="6"/>
      <c r="N182" s="6"/>
      <c r="O182" s="6"/>
      <c r="P182" s="3"/>
    </row>
    <row r="183" spans="1:16" x14ac:dyDescent="0.2">
      <c r="A183" s="4"/>
      <c r="B183" s="4"/>
      <c r="C183" s="4"/>
      <c r="D183" s="4"/>
      <c r="E183" s="5"/>
      <c r="F183" s="5"/>
      <c r="G183" s="5"/>
      <c r="H183" s="6"/>
      <c r="I183" s="5"/>
      <c r="J183" s="5"/>
      <c r="K183" s="5"/>
      <c r="L183" s="6"/>
      <c r="M183" s="6"/>
      <c r="N183" s="6"/>
      <c r="O183" s="6"/>
      <c r="P183" s="3"/>
    </row>
    <row r="184" spans="1:16" x14ac:dyDescent="0.2">
      <c r="A184" s="4"/>
      <c r="B184" s="4"/>
      <c r="C184" s="4"/>
      <c r="D184" s="4"/>
      <c r="E184" s="5"/>
      <c r="F184" s="5"/>
      <c r="G184" s="5"/>
      <c r="H184" s="6"/>
      <c r="I184" s="5"/>
      <c r="J184" s="5"/>
      <c r="K184" s="5"/>
      <c r="L184" s="6"/>
      <c r="M184" s="6"/>
      <c r="N184" s="6"/>
      <c r="O184" s="6"/>
      <c r="P184" s="3"/>
    </row>
    <row r="185" spans="1:16" x14ac:dyDescent="0.2">
      <c r="A185" s="4"/>
      <c r="B185" s="4"/>
      <c r="C185" s="4"/>
      <c r="D185" s="4"/>
      <c r="E185" s="5"/>
      <c r="F185" s="5"/>
      <c r="G185" s="5"/>
      <c r="H185" s="6"/>
      <c r="I185" s="5"/>
      <c r="J185" s="5"/>
      <c r="K185" s="5"/>
      <c r="L185" s="6"/>
      <c r="M185" s="6"/>
      <c r="N185" s="6"/>
      <c r="O185" s="6"/>
      <c r="P185" s="3"/>
    </row>
    <row r="186" spans="1:16" x14ac:dyDescent="0.2">
      <c r="A186" s="4"/>
      <c r="B186" s="4"/>
      <c r="C186" s="4"/>
      <c r="D186" s="4"/>
      <c r="E186" s="5"/>
      <c r="F186" s="5"/>
      <c r="G186" s="5"/>
      <c r="H186" s="6"/>
      <c r="I186" s="5"/>
      <c r="J186" s="5"/>
      <c r="K186" s="5"/>
      <c r="L186" s="6"/>
      <c r="M186" s="6"/>
      <c r="N186" s="6"/>
      <c r="O186" s="6"/>
      <c r="P186" s="3"/>
    </row>
    <row r="187" spans="1:16" x14ac:dyDescent="0.2">
      <c r="A187" s="4"/>
      <c r="B187" s="4"/>
      <c r="C187" s="4"/>
      <c r="D187" s="4"/>
      <c r="E187" s="5"/>
      <c r="F187" s="5"/>
      <c r="G187" s="5"/>
      <c r="H187" s="6"/>
      <c r="I187" s="5"/>
      <c r="J187" s="5"/>
      <c r="K187" s="5"/>
      <c r="L187" s="6"/>
      <c r="M187" s="6"/>
      <c r="N187" s="6"/>
      <c r="O187" s="6"/>
      <c r="P187" s="3"/>
    </row>
    <row r="188" spans="1:16" x14ac:dyDescent="0.2">
      <c r="A188" s="4"/>
      <c r="B188" s="4"/>
      <c r="C188" s="4"/>
      <c r="D188" s="4"/>
      <c r="E188" s="5"/>
      <c r="F188" s="5"/>
      <c r="G188" s="5"/>
      <c r="H188" s="6"/>
      <c r="I188" s="5"/>
      <c r="J188" s="5"/>
      <c r="K188" s="5"/>
      <c r="L188" s="6"/>
      <c r="M188" s="6"/>
      <c r="N188" s="6"/>
      <c r="O188" s="6"/>
      <c r="P188" s="3"/>
    </row>
    <row r="189" spans="1:16" x14ac:dyDescent="0.2">
      <c r="A189" s="4"/>
      <c r="B189" s="4"/>
      <c r="C189" s="4"/>
      <c r="D189" s="4"/>
      <c r="E189" s="5"/>
      <c r="F189" s="5"/>
      <c r="G189" s="5"/>
      <c r="H189" s="6"/>
      <c r="I189" s="5"/>
      <c r="J189" s="5"/>
      <c r="K189" s="5"/>
      <c r="L189" s="6"/>
      <c r="M189" s="6"/>
      <c r="N189" s="6"/>
      <c r="O189" s="6"/>
      <c r="P189" s="3"/>
    </row>
    <row r="190" spans="1:16" x14ac:dyDescent="0.2">
      <c r="A190" s="4"/>
      <c r="B190" s="4"/>
      <c r="C190" s="4"/>
      <c r="D190" s="4"/>
      <c r="E190" s="5"/>
      <c r="F190" s="5"/>
      <c r="G190" s="5"/>
      <c r="H190" s="6"/>
      <c r="I190" s="5"/>
      <c r="J190" s="5"/>
      <c r="K190" s="5"/>
      <c r="L190" s="6"/>
      <c r="M190" s="6"/>
      <c r="N190" s="6"/>
      <c r="O190" s="6"/>
      <c r="P190" s="3"/>
    </row>
    <row r="191" spans="1:16" x14ac:dyDescent="0.2">
      <c r="A191" s="4"/>
      <c r="B191" s="4"/>
      <c r="C191" s="4"/>
      <c r="D191" s="4"/>
      <c r="E191" s="5"/>
      <c r="F191" s="5"/>
      <c r="G191" s="5"/>
      <c r="H191" s="6"/>
      <c r="I191" s="5"/>
      <c r="J191" s="5"/>
      <c r="K191" s="5"/>
      <c r="L191" s="6"/>
      <c r="M191" s="6"/>
      <c r="N191" s="6"/>
      <c r="O191" s="6"/>
      <c r="P191" s="3"/>
    </row>
    <row r="192" spans="1:16" x14ac:dyDescent="0.2">
      <c r="A192" s="4"/>
      <c r="B192" s="4"/>
      <c r="C192" s="4"/>
      <c r="D192" s="4"/>
      <c r="E192" s="5"/>
      <c r="F192" s="5"/>
      <c r="G192" s="5"/>
      <c r="H192" s="6"/>
      <c r="I192" s="5"/>
      <c r="J192" s="5"/>
      <c r="K192" s="5"/>
      <c r="L192" s="6"/>
      <c r="M192" s="6"/>
      <c r="N192" s="6"/>
      <c r="O192" s="6"/>
      <c r="P192" s="3"/>
    </row>
    <row r="193" spans="1:16" x14ac:dyDescent="0.2">
      <c r="A193" s="4"/>
      <c r="B193" s="4"/>
      <c r="C193" s="4"/>
      <c r="D193" s="4"/>
      <c r="E193" s="5"/>
      <c r="F193" s="5"/>
      <c r="G193" s="5"/>
      <c r="H193" s="6"/>
      <c r="I193" s="5"/>
      <c r="J193" s="5"/>
      <c r="K193" s="5"/>
      <c r="L193" s="6"/>
      <c r="M193" s="6"/>
      <c r="N193" s="6"/>
      <c r="O193" s="6"/>
      <c r="P193" s="3"/>
    </row>
    <row r="194" spans="1:16" x14ac:dyDescent="0.2">
      <c r="A194" s="4"/>
      <c r="B194" s="4"/>
      <c r="C194" s="4"/>
      <c r="D194" s="4"/>
      <c r="E194" s="5"/>
      <c r="F194" s="5"/>
      <c r="G194" s="5"/>
      <c r="H194" s="6"/>
      <c r="I194" s="5"/>
      <c r="J194" s="5"/>
      <c r="K194" s="5"/>
      <c r="L194" s="6"/>
      <c r="M194" s="6"/>
      <c r="N194" s="6"/>
      <c r="O194" s="6"/>
      <c r="P194" s="3"/>
    </row>
    <row r="195" spans="1:16" x14ac:dyDescent="0.2">
      <c r="A195" s="4"/>
      <c r="B195" s="4"/>
      <c r="C195" s="4"/>
      <c r="D195" s="4"/>
      <c r="E195" s="5"/>
      <c r="F195" s="5"/>
      <c r="G195" s="5"/>
      <c r="H195" s="6"/>
      <c r="I195" s="5"/>
      <c r="J195" s="5"/>
      <c r="K195" s="5"/>
      <c r="L195" s="6"/>
      <c r="M195" s="6"/>
      <c r="N195" s="6"/>
      <c r="O195" s="6"/>
      <c r="P195" s="3"/>
    </row>
    <row r="196" spans="1:16" x14ac:dyDescent="0.2">
      <c r="A196" s="4"/>
      <c r="B196" s="4"/>
      <c r="C196" s="4"/>
      <c r="D196" s="4"/>
      <c r="E196" s="5"/>
      <c r="F196" s="5"/>
      <c r="G196" s="5"/>
      <c r="H196" s="6"/>
      <c r="I196" s="5"/>
      <c r="J196" s="5"/>
      <c r="K196" s="5"/>
      <c r="L196" s="6"/>
      <c r="M196" s="6"/>
      <c r="N196" s="6"/>
      <c r="O196" s="6"/>
      <c r="P196" s="3"/>
    </row>
    <row r="197" spans="1:16" x14ac:dyDescent="0.2">
      <c r="A197" s="4"/>
      <c r="B197" s="4"/>
      <c r="C197" s="4"/>
      <c r="D197" s="4"/>
      <c r="E197" s="5"/>
      <c r="F197" s="5"/>
      <c r="G197" s="5"/>
      <c r="H197" s="6"/>
      <c r="I197" s="5"/>
      <c r="J197" s="5"/>
      <c r="K197" s="5"/>
      <c r="L197" s="6"/>
      <c r="M197" s="6"/>
      <c r="N197" s="6"/>
      <c r="O197" s="6"/>
      <c r="P197" s="3"/>
    </row>
    <row r="198" spans="1:16" x14ac:dyDescent="0.2">
      <c r="A198" s="4"/>
      <c r="B198" s="4"/>
      <c r="C198" s="4"/>
      <c r="D198" s="4"/>
      <c r="E198" s="5"/>
      <c r="F198" s="5"/>
      <c r="G198" s="5"/>
      <c r="H198" s="6"/>
      <c r="I198" s="5"/>
      <c r="J198" s="5"/>
      <c r="K198" s="5"/>
      <c r="L198" s="6"/>
      <c r="M198" s="6"/>
      <c r="N198" s="6"/>
      <c r="O198" s="6"/>
      <c r="P198" s="3"/>
    </row>
    <row r="199" spans="1:16" x14ac:dyDescent="0.2">
      <c r="A199" s="4"/>
      <c r="B199" s="4"/>
      <c r="C199" s="4"/>
      <c r="D199" s="4"/>
      <c r="E199" s="5"/>
      <c r="F199" s="5"/>
      <c r="G199" s="5"/>
      <c r="H199" s="6"/>
      <c r="I199" s="5"/>
      <c r="J199" s="5"/>
      <c r="K199" s="5"/>
      <c r="L199" s="6"/>
      <c r="M199" s="6"/>
      <c r="N199" s="6"/>
      <c r="O199" s="6"/>
      <c r="P199" s="3"/>
    </row>
    <row r="200" spans="1:16" x14ac:dyDescent="0.2">
      <c r="A200" s="4"/>
      <c r="B200" s="4"/>
      <c r="C200" s="4"/>
      <c r="D200" s="4"/>
      <c r="E200" s="5"/>
      <c r="F200" s="5"/>
      <c r="G200" s="5"/>
      <c r="H200" s="6"/>
      <c r="I200" s="5"/>
      <c r="J200" s="5"/>
      <c r="K200" s="5"/>
      <c r="L200" s="6"/>
      <c r="M200" s="6"/>
      <c r="N200" s="6"/>
      <c r="O200" s="6"/>
      <c r="P200" s="3"/>
    </row>
    <row r="201" spans="1:16" x14ac:dyDescent="0.2">
      <c r="A201" s="4"/>
      <c r="B201" s="4"/>
      <c r="C201" s="4"/>
      <c r="D201" s="4"/>
      <c r="E201" s="5"/>
      <c r="F201" s="5"/>
      <c r="G201" s="5"/>
      <c r="H201" s="6"/>
      <c r="I201" s="5"/>
      <c r="J201" s="5"/>
      <c r="K201" s="5"/>
      <c r="L201" s="6"/>
      <c r="M201" s="6"/>
      <c r="N201" s="6"/>
      <c r="O201" s="6"/>
      <c r="P201" s="3"/>
    </row>
    <row r="202" spans="1:16" x14ac:dyDescent="0.2">
      <c r="A202" s="4"/>
      <c r="B202" s="4"/>
      <c r="C202" s="4"/>
      <c r="D202" s="4"/>
      <c r="E202" s="5"/>
      <c r="F202" s="5"/>
      <c r="G202" s="5"/>
      <c r="H202" s="6"/>
      <c r="I202" s="5"/>
      <c r="J202" s="5"/>
      <c r="K202" s="5"/>
      <c r="L202" s="6"/>
      <c r="M202" s="6"/>
      <c r="N202" s="6"/>
      <c r="O202" s="6"/>
      <c r="P202" s="3"/>
    </row>
    <row r="203" spans="1:16" x14ac:dyDescent="0.2">
      <c r="A203" s="4"/>
      <c r="B203" s="4"/>
      <c r="C203" s="4"/>
      <c r="D203" s="4"/>
      <c r="E203" s="5"/>
      <c r="F203" s="5"/>
      <c r="G203" s="5"/>
      <c r="H203" s="6"/>
      <c r="I203" s="5"/>
      <c r="J203" s="5"/>
      <c r="K203" s="5"/>
      <c r="L203" s="6"/>
      <c r="M203" s="6"/>
      <c r="N203" s="6"/>
      <c r="O203" s="6"/>
      <c r="P203" s="3"/>
    </row>
    <row r="204" spans="1:16" x14ac:dyDescent="0.2">
      <c r="A204" s="4"/>
      <c r="B204" s="4"/>
      <c r="C204" s="4"/>
      <c r="D204" s="4"/>
      <c r="E204" s="5"/>
      <c r="F204" s="5"/>
      <c r="G204" s="5"/>
      <c r="H204" s="6"/>
      <c r="I204" s="5"/>
      <c r="J204" s="5"/>
      <c r="K204" s="5"/>
      <c r="L204" s="6"/>
      <c r="M204" s="6"/>
      <c r="N204" s="6"/>
      <c r="O204" s="6"/>
      <c r="P204" s="3"/>
    </row>
    <row r="205" spans="1:16" x14ac:dyDescent="0.2">
      <c r="A205" s="4"/>
      <c r="B205" s="4"/>
      <c r="C205" s="4"/>
      <c r="D205" s="4"/>
      <c r="E205" s="5"/>
      <c r="F205" s="5"/>
      <c r="G205" s="5"/>
      <c r="H205" s="6"/>
      <c r="I205" s="5"/>
      <c r="J205" s="5"/>
      <c r="K205" s="5"/>
      <c r="L205" s="6"/>
      <c r="M205" s="6"/>
      <c r="N205" s="6"/>
      <c r="O205" s="6"/>
      <c r="P205" s="3"/>
    </row>
    <row r="206" spans="1:16" x14ac:dyDescent="0.2">
      <c r="A206" s="4"/>
      <c r="B206" s="4"/>
      <c r="C206" s="4"/>
      <c r="D206" s="4"/>
      <c r="E206" s="5"/>
      <c r="F206" s="5"/>
      <c r="G206" s="5"/>
      <c r="H206" s="6"/>
      <c r="I206" s="5"/>
      <c r="J206" s="5"/>
      <c r="K206" s="5"/>
      <c r="L206" s="6"/>
      <c r="M206" s="6"/>
      <c r="N206" s="6"/>
      <c r="O206" s="6"/>
      <c r="P206" s="3"/>
    </row>
    <row r="207" spans="1:16" x14ac:dyDescent="0.2">
      <c r="A207" s="4"/>
      <c r="B207" s="4"/>
      <c r="C207" s="4"/>
      <c r="D207" s="4"/>
      <c r="E207" s="5"/>
      <c r="F207" s="5"/>
      <c r="G207" s="5"/>
      <c r="H207" s="6"/>
      <c r="I207" s="5"/>
      <c r="J207" s="5"/>
      <c r="K207" s="5"/>
      <c r="L207" s="6"/>
      <c r="M207" s="6"/>
      <c r="N207" s="6"/>
      <c r="O207" s="6"/>
      <c r="P207" s="3"/>
    </row>
    <row r="208" spans="1:16" x14ac:dyDescent="0.2">
      <c r="A208" s="4"/>
      <c r="B208" s="4"/>
      <c r="C208" s="4"/>
      <c r="D208" s="4"/>
      <c r="E208" s="5"/>
      <c r="F208" s="5"/>
      <c r="G208" s="5"/>
      <c r="H208" s="6"/>
      <c r="I208" s="5"/>
      <c r="J208" s="5"/>
      <c r="K208" s="5"/>
      <c r="L208" s="6"/>
      <c r="M208" s="6"/>
      <c r="N208" s="6"/>
      <c r="O208" s="6"/>
      <c r="P208" s="3"/>
    </row>
    <row r="209" spans="1:16" x14ac:dyDescent="0.2">
      <c r="A209" s="4"/>
      <c r="B209" s="4"/>
      <c r="C209" s="4"/>
      <c r="D209" s="4"/>
      <c r="E209" s="5"/>
      <c r="F209" s="5"/>
      <c r="G209" s="5"/>
      <c r="H209" s="6"/>
      <c r="I209" s="5"/>
      <c r="J209" s="5"/>
      <c r="K209" s="5"/>
      <c r="L209" s="6"/>
      <c r="M209" s="6"/>
      <c r="N209" s="6"/>
      <c r="O209" s="6"/>
      <c r="P209" s="3"/>
    </row>
    <row r="210" spans="1:16" x14ac:dyDescent="0.2">
      <c r="A210" s="4"/>
      <c r="B210" s="4"/>
      <c r="C210" s="4"/>
      <c r="D210" s="4"/>
      <c r="E210" s="5"/>
      <c r="F210" s="5"/>
      <c r="G210" s="5"/>
      <c r="H210" s="6"/>
      <c r="I210" s="5"/>
      <c r="J210" s="5"/>
      <c r="K210" s="5"/>
      <c r="L210" s="6"/>
      <c r="M210" s="6"/>
      <c r="N210" s="6"/>
      <c r="O210" s="6"/>
      <c r="P210" s="3"/>
    </row>
    <row r="211" spans="1:16" x14ac:dyDescent="0.2">
      <c r="A211" s="4"/>
      <c r="B211" s="4"/>
      <c r="C211" s="4"/>
      <c r="D211" s="4"/>
      <c r="E211" s="5"/>
      <c r="F211" s="5"/>
      <c r="G211" s="5"/>
      <c r="H211" s="6"/>
      <c r="I211" s="5"/>
      <c r="J211" s="5"/>
      <c r="K211" s="5"/>
      <c r="L211" s="6"/>
      <c r="M211" s="6"/>
      <c r="N211" s="6"/>
      <c r="O211" s="6"/>
      <c r="P211" s="3"/>
    </row>
    <row r="212" spans="1:16" x14ac:dyDescent="0.2">
      <c r="A212" s="4"/>
      <c r="B212" s="4"/>
      <c r="C212" s="4"/>
      <c r="D212" s="4"/>
      <c r="E212" s="5"/>
      <c r="F212" s="5"/>
      <c r="G212" s="5"/>
      <c r="H212" s="6"/>
      <c r="I212" s="5"/>
      <c r="J212" s="5"/>
      <c r="K212" s="5"/>
      <c r="L212" s="6"/>
      <c r="M212" s="6"/>
      <c r="N212" s="6"/>
      <c r="O212" s="6"/>
      <c r="P212" s="3"/>
    </row>
    <row r="213" spans="1:16" x14ac:dyDescent="0.2">
      <c r="A213" s="4"/>
      <c r="B213" s="4"/>
      <c r="C213" s="4"/>
      <c r="D213" s="4"/>
      <c r="E213" s="5"/>
      <c r="F213" s="5"/>
      <c r="G213" s="5"/>
      <c r="H213" s="6"/>
      <c r="I213" s="5"/>
      <c r="J213" s="5"/>
      <c r="K213" s="5"/>
      <c r="L213" s="6"/>
      <c r="M213" s="6"/>
      <c r="N213" s="6"/>
      <c r="O213" s="6"/>
      <c r="P213" s="3"/>
    </row>
    <row r="214" spans="1:16" x14ac:dyDescent="0.2">
      <c r="A214" s="4"/>
      <c r="B214" s="4"/>
      <c r="C214" s="4"/>
      <c r="D214" s="4"/>
      <c r="E214" s="5"/>
      <c r="F214" s="5"/>
      <c r="G214" s="5"/>
      <c r="H214" s="6"/>
      <c r="I214" s="5"/>
      <c r="J214" s="5"/>
      <c r="K214" s="5"/>
      <c r="L214" s="6"/>
      <c r="M214" s="6"/>
      <c r="N214" s="6"/>
      <c r="O214" s="6"/>
      <c r="P214" s="3"/>
    </row>
    <row r="215" spans="1:16" x14ac:dyDescent="0.2">
      <c r="A215" s="4"/>
      <c r="B215" s="4"/>
      <c r="C215" s="4"/>
      <c r="D215" s="4"/>
      <c r="E215" s="5"/>
      <c r="F215" s="5"/>
      <c r="G215" s="5"/>
      <c r="H215" s="6"/>
      <c r="I215" s="5"/>
      <c r="J215" s="5"/>
      <c r="K215" s="5"/>
      <c r="L215" s="6"/>
      <c r="M215" s="6"/>
      <c r="N215" s="6"/>
      <c r="O215" s="6"/>
      <c r="P215" s="3"/>
    </row>
    <row r="216" spans="1:16" x14ac:dyDescent="0.2">
      <c r="A216" s="4"/>
      <c r="B216" s="4"/>
      <c r="C216" s="4"/>
      <c r="D216" s="4"/>
      <c r="E216" s="5"/>
      <c r="F216" s="5"/>
      <c r="G216" s="5"/>
      <c r="H216" s="6"/>
      <c r="I216" s="5"/>
      <c r="J216" s="5"/>
      <c r="K216" s="5"/>
      <c r="L216" s="6"/>
      <c r="M216" s="6"/>
      <c r="N216" s="6"/>
      <c r="O216" s="6"/>
      <c r="P216" s="3"/>
    </row>
    <row r="217" spans="1:16" x14ac:dyDescent="0.2">
      <c r="A217" s="4"/>
      <c r="B217" s="4"/>
      <c r="C217" s="4"/>
      <c r="D217" s="4"/>
      <c r="E217" s="5"/>
      <c r="F217" s="5"/>
      <c r="G217" s="5"/>
      <c r="H217" s="6"/>
      <c r="I217" s="5"/>
      <c r="J217" s="5"/>
      <c r="K217" s="5"/>
      <c r="L217" s="6"/>
      <c r="M217" s="6"/>
      <c r="N217" s="6"/>
      <c r="O217" s="6"/>
      <c r="P217" s="3"/>
    </row>
    <row r="218" spans="1:16" x14ac:dyDescent="0.2">
      <c r="A218" s="4"/>
      <c r="B218" s="4"/>
      <c r="C218" s="4"/>
      <c r="D218" s="4"/>
      <c r="E218" s="5"/>
      <c r="F218" s="5"/>
      <c r="G218" s="5"/>
      <c r="H218" s="6"/>
      <c r="I218" s="5"/>
      <c r="J218" s="5"/>
      <c r="K218" s="5"/>
      <c r="L218" s="6"/>
      <c r="M218" s="6"/>
      <c r="N218" s="6"/>
      <c r="O218" s="6"/>
      <c r="P218" s="3"/>
    </row>
    <row r="219" spans="1:16" x14ac:dyDescent="0.2">
      <c r="A219" s="4"/>
      <c r="B219" s="4"/>
      <c r="C219" s="4"/>
      <c r="D219" s="4"/>
      <c r="E219" s="5"/>
      <c r="F219" s="5"/>
      <c r="G219" s="5"/>
      <c r="H219" s="6"/>
      <c r="I219" s="5"/>
      <c r="J219" s="5"/>
      <c r="K219" s="5"/>
      <c r="L219" s="6"/>
      <c r="M219" s="6"/>
      <c r="N219" s="6"/>
      <c r="O219" s="6"/>
      <c r="P219" s="3"/>
    </row>
    <row r="220" spans="1:16" x14ac:dyDescent="0.2">
      <c r="A220" s="4"/>
      <c r="B220" s="4"/>
      <c r="C220" s="4"/>
      <c r="D220" s="4"/>
      <c r="E220" s="5"/>
      <c r="F220" s="5"/>
      <c r="G220" s="5"/>
      <c r="H220" s="6"/>
      <c r="I220" s="5"/>
      <c r="J220" s="5"/>
      <c r="K220" s="5"/>
      <c r="L220" s="6"/>
      <c r="M220" s="6"/>
      <c r="N220" s="6"/>
      <c r="O220" s="6"/>
      <c r="P220" s="3"/>
    </row>
    <row r="221" spans="1:16" x14ac:dyDescent="0.2">
      <c r="A221" s="4"/>
      <c r="B221" s="4"/>
      <c r="C221" s="4"/>
      <c r="D221" s="4"/>
      <c r="E221" s="5"/>
      <c r="F221" s="5"/>
      <c r="G221" s="5"/>
      <c r="H221" s="6"/>
      <c r="I221" s="5"/>
      <c r="J221" s="5"/>
      <c r="K221" s="5"/>
      <c r="L221" s="6"/>
      <c r="M221" s="6"/>
      <c r="N221" s="6"/>
      <c r="O221" s="6"/>
      <c r="P221" s="3"/>
    </row>
    <row r="222" spans="1:16" x14ac:dyDescent="0.2">
      <c r="A222" s="4"/>
      <c r="B222" s="4"/>
      <c r="C222" s="4"/>
      <c r="D222" s="4"/>
      <c r="E222" s="5"/>
      <c r="F222" s="5"/>
      <c r="G222" s="5"/>
      <c r="H222" s="6"/>
      <c r="I222" s="5"/>
      <c r="J222" s="5"/>
      <c r="K222" s="5"/>
      <c r="L222" s="6"/>
      <c r="M222" s="6"/>
      <c r="N222" s="6"/>
      <c r="O222" s="6"/>
      <c r="P222" s="3"/>
    </row>
    <row r="223" spans="1:16" x14ac:dyDescent="0.2">
      <c r="A223" s="4"/>
      <c r="B223" s="4"/>
      <c r="C223" s="4"/>
      <c r="D223" s="4"/>
      <c r="E223" s="5"/>
      <c r="F223" s="5"/>
      <c r="G223" s="5"/>
      <c r="H223" s="6"/>
      <c r="I223" s="5"/>
      <c r="J223" s="5"/>
      <c r="K223" s="5"/>
      <c r="L223" s="6"/>
      <c r="M223" s="6"/>
      <c r="N223" s="6"/>
      <c r="O223" s="6"/>
      <c r="P223" s="3"/>
    </row>
    <row r="224" spans="1:16" x14ac:dyDescent="0.2">
      <c r="A224" s="4"/>
      <c r="B224" s="4"/>
      <c r="C224" s="4"/>
      <c r="D224" s="4"/>
      <c r="E224" s="5"/>
      <c r="F224" s="5"/>
      <c r="G224" s="5"/>
      <c r="H224" s="6"/>
      <c r="I224" s="5"/>
      <c r="J224" s="5"/>
      <c r="K224" s="5"/>
      <c r="L224" s="6"/>
      <c r="M224" s="6"/>
      <c r="N224" s="6"/>
      <c r="O224" s="6"/>
      <c r="P224" s="3"/>
    </row>
    <row r="225" spans="1:16" x14ac:dyDescent="0.2">
      <c r="A225" s="4"/>
      <c r="B225" s="4"/>
      <c r="C225" s="4"/>
      <c r="D225" s="4"/>
      <c r="E225" s="5"/>
      <c r="F225" s="5"/>
      <c r="G225" s="5"/>
      <c r="H225" s="6"/>
      <c r="I225" s="5"/>
      <c r="J225" s="5"/>
      <c r="K225" s="5"/>
      <c r="L225" s="6"/>
      <c r="M225" s="6"/>
      <c r="N225" s="6"/>
      <c r="O225" s="6"/>
      <c r="P225" s="3"/>
    </row>
    <row r="226" spans="1:16" x14ac:dyDescent="0.2">
      <c r="A226" s="4"/>
      <c r="B226" s="4"/>
      <c r="C226" s="4"/>
      <c r="D226" s="4"/>
      <c r="E226" s="5"/>
      <c r="F226" s="5"/>
      <c r="G226" s="5"/>
      <c r="H226" s="6"/>
      <c r="I226" s="5"/>
      <c r="J226" s="5"/>
      <c r="K226" s="5"/>
      <c r="L226" s="6"/>
      <c r="M226" s="6"/>
      <c r="N226" s="6"/>
      <c r="O226" s="6"/>
      <c r="P226" s="3"/>
    </row>
    <row r="227" spans="1:16" x14ac:dyDescent="0.2">
      <c r="A227" s="4"/>
      <c r="B227" s="4"/>
      <c r="C227" s="4"/>
      <c r="D227" s="4"/>
      <c r="E227" s="5"/>
      <c r="F227" s="5"/>
      <c r="G227" s="5"/>
      <c r="H227" s="6"/>
      <c r="I227" s="5"/>
      <c r="J227" s="5"/>
      <c r="K227" s="5"/>
      <c r="L227" s="6"/>
      <c r="M227" s="6"/>
      <c r="N227" s="6"/>
      <c r="O227" s="6"/>
      <c r="P227" s="3"/>
    </row>
    <row r="228" spans="1:16" x14ac:dyDescent="0.2">
      <c r="A228" s="4"/>
      <c r="B228" s="4"/>
      <c r="C228" s="4"/>
      <c r="D228" s="4"/>
      <c r="E228" s="5"/>
      <c r="F228" s="5"/>
      <c r="G228" s="5"/>
      <c r="H228" s="6"/>
      <c r="I228" s="5"/>
      <c r="J228" s="5"/>
      <c r="K228" s="5"/>
      <c r="L228" s="6"/>
      <c r="M228" s="6"/>
      <c r="N228" s="6"/>
      <c r="O228" s="6"/>
      <c r="P228" s="3"/>
    </row>
    <row r="229" spans="1:16" x14ac:dyDescent="0.2">
      <c r="A229" s="4"/>
      <c r="B229" s="4"/>
      <c r="C229" s="4"/>
      <c r="D229" s="4"/>
      <c r="E229" s="5"/>
      <c r="F229" s="5"/>
      <c r="G229" s="5"/>
      <c r="H229" s="6"/>
      <c r="I229" s="5"/>
      <c r="J229" s="5"/>
      <c r="K229" s="5"/>
      <c r="L229" s="6"/>
      <c r="M229" s="6"/>
      <c r="N229" s="6"/>
      <c r="O229" s="6"/>
      <c r="P229" s="3"/>
    </row>
    <row r="230" spans="1:16" x14ac:dyDescent="0.2">
      <c r="A230" s="4"/>
      <c r="B230" s="4"/>
      <c r="C230" s="4"/>
      <c r="D230" s="4"/>
      <c r="E230" s="5"/>
      <c r="F230" s="5"/>
      <c r="G230" s="5"/>
      <c r="H230" s="6"/>
      <c r="I230" s="5"/>
      <c r="J230" s="5"/>
      <c r="K230" s="5"/>
      <c r="L230" s="6"/>
      <c r="M230" s="6"/>
      <c r="N230" s="6"/>
      <c r="O230" s="6"/>
      <c r="P230" s="3"/>
    </row>
    <row r="231" spans="1:16" x14ac:dyDescent="0.2">
      <c r="A231" s="4"/>
      <c r="B231" s="4"/>
      <c r="C231" s="4"/>
      <c r="D231" s="4"/>
      <c r="E231" s="5"/>
      <c r="F231" s="5"/>
      <c r="G231" s="5"/>
      <c r="H231" s="6"/>
      <c r="I231" s="5"/>
      <c r="J231" s="5"/>
      <c r="K231" s="5"/>
      <c r="L231" s="6"/>
      <c r="M231" s="6"/>
      <c r="N231" s="6"/>
      <c r="O231" s="6"/>
      <c r="P231" s="3"/>
    </row>
    <row r="232" spans="1:16" x14ac:dyDescent="0.2">
      <c r="A232" s="4"/>
      <c r="B232" s="4"/>
      <c r="C232" s="4"/>
      <c r="D232" s="4"/>
      <c r="E232" s="5"/>
      <c r="F232" s="5"/>
      <c r="G232" s="5"/>
      <c r="H232" s="6"/>
      <c r="I232" s="5"/>
      <c r="J232" s="5"/>
      <c r="K232" s="5"/>
      <c r="L232" s="6"/>
      <c r="M232" s="6"/>
      <c r="N232" s="6"/>
      <c r="O232" s="6"/>
      <c r="P232" s="3"/>
    </row>
    <row r="233" spans="1:16" x14ac:dyDescent="0.2">
      <c r="A233" s="4"/>
      <c r="B233" s="4"/>
      <c r="C233" s="4"/>
      <c r="D233" s="4"/>
      <c r="E233" s="5"/>
      <c r="F233" s="5"/>
      <c r="G233" s="5"/>
      <c r="H233" s="6"/>
      <c r="I233" s="5"/>
      <c r="J233" s="5"/>
      <c r="K233" s="5"/>
      <c r="L233" s="6"/>
      <c r="M233" s="6"/>
      <c r="N233" s="6"/>
      <c r="O233" s="6"/>
      <c r="P233" s="3"/>
    </row>
    <row r="234" spans="1:16" x14ac:dyDescent="0.2">
      <c r="A234" s="4"/>
      <c r="B234" s="4"/>
      <c r="C234" s="4"/>
      <c r="D234" s="4"/>
      <c r="E234" s="5"/>
      <c r="F234" s="5"/>
      <c r="G234" s="5"/>
      <c r="H234" s="6"/>
      <c r="I234" s="5"/>
      <c r="J234" s="5"/>
      <c r="K234" s="5"/>
      <c r="L234" s="6"/>
      <c r="M234" s="6"/>
      <c r="N234" s="6"/>
      <c r="O234" s="6"/>
      <c r="P234" s="3"/>
    </row>
    <row r="235" spans="1:16" x14ac:dyDescent="0.2">
      <c r="A235" s="4"/>
      <c r="B235" s="4"/>
      <c r="C235" s="4"/>
      <c r="D235" s="4"/>
      <c r="E235" s="5"/>
      <c r="F235" s="5"/>
      <c r="G235" s="5"/>
      <c r="H235" s="6"/>
      <c r="I235" s="5"/>
      <c r="J235" s="5"/>
      <c r="K235" s="5"/>
      <c r="L235" s="6"/>
      <c r="M235" s="6"/>
      <c r="N235" s="6"/>
      <c r="O235" s="6"/>
      <c r="P235" s="3"/>
    </row>
    <row r="236" spans="1:16" x14ac:dyDescent="0.2">
      <c r="A236" s="4"/>
      <c r="B236" s="4"/>
      <c r="C236" s="4"/>
      <c r="D236" s="4"/>
      <c r="E236" s="5"/>
      <c r="F236" s="5"/>
      <c r="G236" s="5"/>
      <c r="H236" s="6"/>
      <c r="I236" s="5"/>
      <c r="J236" s="5"/>
      <c r="K236" s="5"/>
      <c r="L236" s="6"/>
      <c r="M236" s="6"/>
      <c r="N236" s="6"/>
      <c r="O236" s="6"/>
      <c r="P236" s="3"/>
    </row>
    <row r="237" spans="1:16" x14ac:dyDescent="0.2">
      <c r="A237" s="4"/>
      <c r="B237" s="4"/>
      <c r="C237" s="4"/>
      <c r="D237" s="4"/>
      <c r="E237" s="5"/>
      <c r="F237" s="5"/>
      <c r="G237" s="5"/>
      <c r="H237" s="6"/>
      <c r="I237" s="5"/>
      <c r="J237" s="5"/>
      <c r="K237" s="5"/>
      <c r="L237" s="6"/>
      <c r="M237" s="6"/>
      <c r="N237" s="6"/>
      <c r="O237" s="6"/>
      <c r="P237" s="3"/>
    </row>
    <row r="238" spans="1:16" x14ac:dyDescent="0.2">
      <c r="A238" s="4"/>
      <c r="B238" s="4"/>
      <c r="C238" s="4"/>
      <c r="D238" s="4"/>
      <c r="E238" s="5"/>
      <c r="F238" s="5"/>
      <c r="G238" s="5"/>
      <c r="H238" s="6"/>
      <c r="I238" s="5"/>
      <c r="J238" s="5"/>
      <c r="K238" s="5"/>
      <c r="L238" s="6"/>
      <c r="M238" s="6"/>
      <c r="N238" s="6"/>
      <c r="O238" s="6"/>
      <c r="P238" s="3"/>
    </row>
    <row r="239" spans="1:16" x14ac:dyDescent="0.2">
      <c r="A239" s="4"/>
      <c r="B239" s="4"/>
      <c r="C239" s="4"/>
      <c r="D239" s="4"/>
      <c r="E239" s="5"/>
      <c r="F239" s="5"/>
      <c r="G239" s="5"/>
      <c r="H239" s="6"/>
      <c r="I239" s="5"/>
      <c r="J239" s="5"/>
      <c r="K239" s="5"/>
      <c r="L239" s="6"/>
      <c r="M239" s="6"/>
      <c r="N239" s="6"/>
      <c r="O239" s="6"/>
      <c r="P239" s="3"/>
    </row>
    <row r="240" spans="1:16" x14ac:dyDescent="0.2">
      <c r="A240" s="4"/>
      <c r="B240" s="4"/>
      <c r="C240" s="4"/>
      <c r="D240" s="4"/>
      <c r="E240" s="5"/>
      <c r="F240" s="5"/>
      <c r="G240" s="5"/>
      <c r="H240" s="6"/>
      <c r="I240" s="5"/>
      <c r="J240" s="5"/>
      <c r="K240" s="5"/>
      <c r="L240" s="6"/>
      <c r="M240" s="6"/>
      <c r="N240" s="6"/>
      <c r="O240" s="6"/>
      <c r="P240" s="3"/>
    </row>
    <row r="241" spans="1:16" x14ac:dyDescent="0.2">
      <c r="A241" s="4"/>
      <c r="B241" s="4"/>
      <c r="C241" s="4"/>
      <c r="D241" s="4"/>
      <c r="E241" s="5"/>
      <c r="F241" s="5"/>
      <c r="G241" s="5"/>
      <c r="H241" s="6"/>
      <c r="I241" s="5"/>
      <c r="J241" s="5"/>
      <c r="K241" s="5"/>
      <c r="L241" s="6"/>
      <c r="M241" s="6"/>
      <c r="N241" s="6"/>
      <c r="O241" s="6"/>
      <c r="P241" s="3"/>
    </row>
    <row r="242" spans="1:16" x14ac:dyDescent="0.2">
      <c r="A242" s="4"/>
      <c r="B242" s="4"/>
      <c r="C242" s="4"/>
      <c r="D242" s="4"/>
      <c r="E242" s="5"/>
      <c r="F242" s="5"/>
      <c r="G242" s="5"/>
      <c r="H242" s="6"/>
      <c r="I242" s="5"/>
      <c r="J242" s="5"/>
      <c r="K242" s="5"/>
      <c r="L242" s="6"/>
      <c r="M242" s="6"/>
      <c r="N242" s="6"/>
      <c r="O242" s="6"/>
      <c r="P242" s="3"/>
    </row>
    <row r="243" spans="1:16" x14ac:dyDescent="0.2">
      <c r="A243" s="4"/>
      <c r="B243" s="4"/>
      <c r="C243" s="4"/>
      <c r="D243" s="4"/>
      <c r="E243" s="5"/>
      <c r="F243" s="5"/>
      <c r="G243" s="5"/>
      <c r="H243" s="6"/>
      <c r="I243" s="5"/>
      <c r="J243" s="5"/>
      <c r="K243" s="5"/>
      <c r="L243" s="6"/>
      <c r="M243" s="6"/>
      <c r="N243" s="6"/>
      <c r="O243" s="6"/>
      <c r="P243" s="3"/>
    </row>
    <row r="244" spans="1:16" x14ac:dyDescent="0.2">
      <c r="A244" s="4"/>
      <c r="B244" s="4"/>
      <c r="C244" s="4"/>
      <c r="D244" s="4"/>
      <c r="E244" s="5"/>
      <c r="F244" s="5"/>
      <c r="G244" s="5"/>
      <c r="H244" s="6"/>
      <c r="I244" s="5"/>
      <c r="J244" s="5"/>
      <c r="K244" s="5"/>
      <c r="L244" s="6"/>
      <c r="M244" s="6"/>
      <c r="N244" s="6"/>
      <c r="O244" s="6"/>
      <c r="P244" s="3"/>
    </row>
    <row r="245" spans="1:16" x14ac:dyDescent="0.2">
      <c r="A245" s="4"/>
      <c r="B245" s="4"/>
      <c r="C245" s="4"/>
      <c r="D245" s="4"/>
      <c r="E245" s="5"/>
      <c r="F245" s="5"/>
      <c r="G245" s="5"/>
      <c r="H245" s="6"/>
      <c r="I245" s="5"/>
      <c r="J245" s="5"/>
      <c r="K245" s="5"/>
      <c r="L245" s="6"/>
      <c r="M245" s="6"/>
      <c r="N245" s="6"/>
      <c r="O245" s="6"/>
      <c r="P245" s="3"/>
    </row>
    <row r="246" spans="1:16" x14ac:dyDescent="0.2">
      <c r="A246" s="4"/>
      <c r="B246" s="4"/>
      <c r="C246" s="4"/>
      <c r="D246" s="4"/>
      <c r="E246" s="5"/>
      <c r="F246" s="5"/>
      <c r="G246" s="5"/>
      <c r="H246" s="6"/>
      <c r="I246" s="5"/>
      <c r="J246" s="5"/>
      <c r="K246" s="5"/>
      <c r="L246" s="6"/>
      <c r="M246" s="6"/>
      <c r="N246" s="6"/>
      <c r="O246" s="6"/>
      <c r="P246" s="3"/>
    </row>
    <row r="247" spans="1:16" x14ac:dyDescent="0.2">
      <c r="A247" s="4"/>
      <c r="B247" s="4"/>
      <c r="C247" s="4"/>
      <c r="D247" s="4"/>
      <c r="E247" s="5"/>
      <c r="F247" s="5"/>
      <c r="G247" s="5"/>
      <c r="H247" s="6"/>
      <c r="I247" s="5"/>
      <c r="J247" s="5"/>
      <c r="K247" s="5"/>
      <c r="L247" s="6"/>
      <c r="M247" s="6"/>
      <c r="N247" s="6"/>
      <c r="O247" s="6"/>
      <c r="P247" s="3"/>
    </row>
    <row r="248" spans="1:16" x14ac:dyDescent="0.2">
      <c r="A248" s="4"/>
      <c r="B248" s="4"/>
      <c r="C248" s="4"/>
      <c r="D248" s="4"/>
      <c r="E248" s="5"/>
      <c r="F248" s="5"/>
      <c r="G248" s="5"/>
      <c r="H248" s="6"/>
      <c r="I248" s="5"/>
      <c r="J248" s="5"/>
      <c r="K248" s="5"/>
      <c r="L248" s="6"/>
      <c r="M248" s="6"/>
      <c r="N248" s="6"/>
      <c r="O248" s="6"/>
      <c r="P248" s="3"/>
    </row>
    <row r="249" spans="1:16" x14ac:dyDescent="0.2">
      <c r="A249" s="4"/>
      <c r="B249" s="4"/>
      <c r="C249" s="4"/>
      <c r="D249" s="4"/>
      <c r="E249" s="5"/>
      <c r="F249" s="5"/>
      <c r="G249" s="5"/>
      <c r="H249" s="6"/>
      <c r="I249" s="5"/>
      <c r="J249" s="5"/>
      <c r="K249" s="5"/>
      <c r="L249" s="6"/>
      <c r="M249" s="6"/>
      <c r="N249" s="6"/>
      <c r="O249" s="6"/>
      <c r="P249" s="3"/>
    </row>
    <row r="250" spans="1:16" x14ac:dyDescent="0.2">
      <c r="A250" s="4"/>
      <c r="B250" s="4"/>
      <c r="C250" s="4"/>
      <c r="D250" s="4"/>
      <c r="E250" s="5"/>
      <c r="F250" s="5"/>
      <c r="G250" s="5"/>
      <c r="H250" s="6"/>
      <c r="I250" s="5"/>
      <c r="J250" s="5"/>
      <c r="K250" s="5"/>
      <c r="L250" s="6"/>
      <c r="M250" s="6"/>
      <c r="N250" s="6"/>
      <c r="O250" s="6"/>
      <c r="P250" s="3"/>
    </row>
    <row r="251" spans="1:16" x14ac:dyDescent="0.2">
      <c r="A251" s="4"/>
      <c r="B251" s="4"/>
      <c r="C251" s="4"/>
      <c r="D251" s="4"/>
      <c r="E251" s="5"/>
      <c r="F251" s="5"/>
      <c r="G251" s="5"/>
      <c r="H251" s="6"/>
      <c r="I251" s="5"/>
      <c r="J251" s="5"/>
      <c r="K251" s="5"/>
      <c r="L251" s="6"/>
      <c r="M251" s="6"/>
      <c r="N251" s="6"/>
      <c r="O251" s="6"/>
      <c r="P251" s="3"/>
    </row>
    <row r="252" spans="1:16" x14ac:dyDescent="0.2">
      <c r="A252" s="4"/>
      <c r="B252" s="4"/>
      <c r="C252" s="4"/>
      <c r="D252" s="4"/>
      <c r="E252" s="5"/>
      <c r="F252" s="5"/>
      <c r="G252" s="5"/>
      <c r="H252" s="6"/>
      <c r="I252" s="5"/>
      <c r="J252" s="5"/>
      <c r="K252" s="5"/>
      <c r="L252" s="6"/>
      <c r="M252" s="6"/>
      <c r="N252" s="6"/>
      <c r="O252" s="6"/>
      <c r="P252" s="3"/>
    </row>
    <row r="253" spans="1:16" x14ac:dyDescent="0.2">
      <c r="A253" s="4"/>
      <c r="B253" s="4"/>
      <c r="C253" s="4"/>
      <c r="D253" s="4"/>
      <c r="E253" s="5"/>
      <c r="F253" s="5"/>
      <c r="G253" s="5"/>
      <c r="H253" s="6"/>
      <c r="I253" s="5"/>
      <c r="J253" s="5"/>
      <c r="K253" s="5"/>
      <c r="L253" s="6"/>
      <c r="M253" s="6"/>
      <c r="N253" s="6"/>
      <c r="O253" s="6"/>
      <c r="P253" s="3"/>
    </row>
    <row r="254" spans="1:16" x14ac:dyDescent="0.2">
      <c r="A254" s="4"/>
      <c r="B254" s="4"/>
      <c r="C254" s="4"/>
      <c r="D254" s="4"/>
      <c r="E254" s="5"/>
      <c r="F254" s="5"/>
      <c r="G254" s="5"/>
      <c r="H254" s="6"/>
      <c r="I254" s="5"/>
      <c r="J254" s="5"/>
      <c r="K254" s="5"/>
      <c r="L254" s="6"/>
      <c r="M254" s="6"/>
      <c r="N254" s="6"/>
      <c r="O254" s="6"/>
      <c r="P254" s="3"/>
    </row>
    <row r="255" spans="1:16" x14ac:dyDescent="0.2">
      <c r="A255" s="4"/>
      <c r="B255" s="4"/>
      <c r="C255" s="4"/>
      <c r="D255" s="4"/>
      <c r="E255" s="5"/>
      <c r="F255" s="5"/>
      <c r="G255" s="5"/>
      <c r="H255" s="6"/>
      <c r="I255" s="5"/>
      <c r="J255" s="5"/>
      <c r="K255" s="5"/>
      <c r="L255" s="6"/>
      <c r="M255" s="6"/>
      <c r="N255" s="6"/>
      <c r="O255" s="6"/>
      <c r="P255" s="3"/>
    </row>
    <row r="256" spans="1:16" x14ac:dyDescent="0.2">
      <c r="A256" s="4"/>
      <c r="B256" s="4"/>
      <c r="C256" s="4"/>
      <c r="D256" s="4"/>
      <c r="E256" s="5"/>
      <c r="F256" s="5"/>
      <c r="G256" s="5"/>
      <c r="H256" s="6"/>
      <c r="I256" s="5"/>
      <c r="J256" s="5"/>
      <c r="K256" s="5"/>
      <c r="L256" s="6"/>
      <c r="M256" s="6"/>
      <c r="N256" s="6"/>
      <c r="O256" s="6"/>
      <c r="P256" s="3"/>
    </row>
    <row r="257" spans="1:16" x14ac:dyDescent="0.2">
      <c r="A257" s="4"/>
      <c r="B257" s="4"/>
      <c r="C257" s="4"/>
      <c r="D257" s="4"/>
      <c r="E257" s="5"/>
      <c r="F257" s="5"/>
      <c r="G257" s="5"/>
      <c r="H257" s="6"/>
      <c r="I257" s="5"/>
      <c r="J257" s="5"/>
      <c r="K257" s="5"/>
      <c r="L257" s="6"/>
      <c r="M257" s="6"/>
      <c r="N257" s="6"/>
      <c r="O257" s="6"/>
      <c r="P257" s="3"/>
    </row>
    <row r="258" spans="1:16" x14ac:dyDescent="0.2">
      <c r="A258" s="4"/>
      <c r="B258" s="4"/>
      <c r="C258" s="4"/>
      <c r="D258" s="4"/>
      <c r="E258" s="5"/>
      <c r="F258" s="5"/>
      <c r="G258" s="5"/>
      <c r="H258" s="6"/>
      <c r="I258" s="5"/>
      <c r="J258" s="5"/>
      <c r="K258" s="5"/>
      <c r="L258" s="6"/>
      <c r="M258" s="6"/>
      <c r="N258" s="6"/>
      <c r="O258" s="6"/>
      <c r="P258" s="3"/>
    </row>
    <row r="259" spans="1:16" x14ac:dyDescent="0.2">
      <c r="A259" s="4"/>
      <c r="B259" s="4"/>
      <c r="C259" s="4"/>
      <c r="D259" s="4"/>
      <c r="E259" s="5"/>
      <c r="F259" s="5"/>
      <c r="G259" s="5"/>
      <c r="H259" s="6"/>
      <c r="I259" s="5"/>
      <c r="J259" s="5"/>
      <c r="K259" s="5"/>
      <c r="L259" s="6"/>
      <c r="M259" s="6"/>
      <c r="N259" s="6"/>
      <c r="O259" s="6"/>
      <c r="P259" s="3"/>
    </row>
    <row r="260" spans="1:16" x14ac:dyDescent="0.2">
      <c r="A260" s="4"/>
      <c r="B260" s="4"/>
      <c r="C260" s="4"/>
      <c r="D260" s="4"/>
      <c r="E260" s="5"/>
      <c r="F260" s="5"/>
      <c r="G260" s="5"/>
      <c r="H260" s="6"/>
      <c r="I260" s="5"/>
      <c r="J260" s="5"/>
      <c r="K260" s="5"/>
      <c r="L260" s="6"/>
      <c r="M260" s="6"/>
      <c r="N260" s="6"/>
      <c r="O260" s="6"/>
      <c r="P260" s="3"/>
    </row>
    <row r="261" spans="1:16" x14ac:dyDescent="0.2">
      <c r="A261" s="4"/>
      <c r="B261" s="4"/>
      <c r="C261" s="4"/>
      <c r="D261" s="4"/>
      <c r="E261" s="5"/>
      <c r="F261" s="5"/>
      <c r="G261" s="5"/>
      <c r="H261" s="6"/>
      <c r="I261" s="5"/>
      <c r="J261" s="5"/>
      <c r="K261" s="5"/>
      <c r="L261" s="6"/>
      <c r="M261" s="6"/>
      <c r="N261" s="6"/>
      <c r="O261" s="6"/>
      <c r="P261" s="3"/>
    </row>
    <row r="262" spans="1:16" x14ac:dyDescent="0.2">
      <c r="A262" s="4"/>
      <c r="B262" s="4"/>
      <c r="C262" s="4"/>
      <c r="D262" s="4"/>
      <c r="E262" s="5"/>
      <c r="F262" s="5"/>
      <c r="G262" s="5"/>
      <c r="H262" s="6"/>
      <c r="I262" s="5"/>
      <c r="J262" s="5"/>
      <c r="K262" s="5"/>
      <c r="L262" s="6"/>
      <c r="M262" s="6"/>
      <c r="N262" s="6"/>
      <c r="O262" s="6"/>
      <c r="P262" s="3"/>
    </row>
    <row r="263" spans="1:16" x14ac:dyDescent="0.2">
      <c r="A263" s="4"/>
      <c r="B263" s="4"/>
      <c r="C263" s="4"/>
      <c r="D263" s="4"/>
      <c r="E263" s="5"/>
      <c r="F263" s="5"/>
      <c r="G263" s="5"/>
      <c r="H263" s="6"/>
      <c r="I263" s="5"/>
      <c r="J263" s="5"/>
      <c r="K263" s="5"/>
      <c r="L263" s="6"/>
      <c r="M263" s="6"/>
      <c r="N263" s="6"/>
      <c r="O263" s="6"/>
      <c r="P263" s="3"/>
    </row>
    <row r="264" spans="1:16" x14ac:dyDescent="0.2">
      <c r="A264" s="4"/>
      <c r="B264" s="4"/>
      <c r="C264" s="4"/>
      <c r="D264" s="4"/>
      <c r="E264" s="5"/>
      <c r="F264" s="5"/>
      <c r="G264" s="5"/>
      <c r="H264" s="6"/>
      <c r="I264" s="5"/>
      <c r="J264" s="5"/>
      <c r="K264" s="5"/>
      <c r="L264" s="6"/>
      <c r="M264" s="6"/>
      <c r="N264" s="6"/>
      <c r="O264" s="6"/>
      <c r="P264" s="3"/>
    </row>
    <row r="265" spans="1:16" x14ac:dyDescent="0.2">
      <c r="A265" s="4"/>
      <c r="B265" s="4"/>
      <c r="C265" s="4"/>
      <c r="D265" s="4"/>
      <c r="E265" s="5"/>
      <c r="F265" s="5"/>
      <c r="G265" s="5"/>
      <c r="H265" s="6"/>
      <c r="I265" s="5"/>
      <c r="J265" s="5"/>
      <c r="K265" s="5"/>
      <c r="L265" s="6"/>
      <c r="M265" s="6"/>
      <c r="N265" s="6"/>
      <c r="O265" s="6"/>
      <c r="P265" s="3"/>
    </row>
    <row r="266" spans="1:16" x14ac:dyDescent="0.2">
      <c r="A266" s="4"/>
      <c r="B266" s="4"/>
      <c r="C266" s="4"/>
      <c r="D266" s="4"/>
      <c r="E266" s="5"/>
      <c r="F266" s="5"/>
      <c r="G266" s="5"/>
      <c r="H266" s="6"/>
      <c r="I266" s="5"/>
      <c r="J266" s="5"/>
      <c r="K266" s="5"/>
      <c r="L266" s="6"/>
      <c r="M266" s="6"/>
      <c r="N266" s="6"/>
      <c r="O266" s="6"/>
      <c r="P266" s="3"/>
    </row>
    <row r="267" spans="1:16" x14ac:dyDescent="0.2">
      <c r="A267" s="4"/>
      <c r="B267" s="4"/>
      <c r="C267" s="4"/>
      <c r="D267" s="4"/>
      <c r="E267" s="5"/>
      <c r="F267" s="5"/>
      <c r="G267" s="5"/>
      <c r="H267" s="6"/>
      <c r="I267" s="5"/>
      <c r="J267" s="5"/>
      <c r="K267" s="5"/>
      <c r="L267" s="6"/>
      <c r="M267" s="6"/>
      <c r="N267" s="6"/>
      <c r="O267" s="6"/>
      <c r="P267" s="3"/>
    </row>
    <row r="268" spans="1:16" x14ac:dyDescent="0.2">
      <c r="A268" s="4"/>
      <c r="B268" s="4"/>
      <c r="C268" s="4"/>
      <c r="D268" s="4"/>
      <c r="E268" s="5"/>
      <c r="F268" s="5"/>
      <c r="G268" s="5"/>
      <c r="H268" s="6"/>
      <c r="I268" s="5"/>
      <c r="J268" s="5"/>
      <c r="K268" s="5"/>
      <c r="L268" s="6"/>
      <c r="M268" s="6"/>
      <c r="N268" s="6"/>
      <c r="O268" s="6"/>
      <c r="P268" s="3"/>
    </row>
    <row r="269" spans="1:16" x14ac:dyDescent="0.2">
      <c r="A269" s="4"/>
      <c r="B269" s="4"/>
      <c r="C269" s="4"/>
      <c r="D269" s="4"/>
      <c r="E269" s="5"/>
      <c r="F269" s="5"/>
      <c r="G269" s="5"/>
      <c r="H269" s="6"/>
      <c r="I269" s="5"/>
      <c r="J269" s="5"/>
      <c r="K269" s="5"/>
      <c r="L269" s="6"/>
      <c r="M269" s="6"/>
      <c r="N269" s="6"/>
      <c r="O269" s="6"/>
      <c r="P269" s="3"/>
    </row>
    <row r="270" spans="1:16" x14ac:dyDescent="0.2">
      <c r="A270" s="4"/>
      <c r="B270" s="4"/>
      <c r="C270" s="4"/>
      <c r="D270" s="4"/>
      <c r="E270" s="5"/>
      <c r="F270" s="5"/>
      <c r="G270" s="5"/>
      <c r="H270" s="6"/>
      <c r="I270" s="5"/>
      <c r="J270" s="5"/>
      <c r="K270" s="5"/>
      <c r="L270" s="6"/>
      <c r="M270" s="6"/>
      <c r="N270" s="6"/>
      <c r="O270" s="6"/>
      <c r="P270" s="3"/>
    </row>
    <row r="271" spans="1:16" x14ac:dyDescent="0.2">
      <c r="A271" s="4"/>
      <c r="B271" s="4"/>
      <c r="C271" s="4"/>
      <c r="D271" s="4"/>
      <c r="E271" s="5"/>
      <c r="F271" s="5"/>
      <c r="G271" s="5"/>
      <c r="H271" s="6"/>
      <c r="I271" s="5"/>
      <c r="J271" s="5"/>
      <c r="K271" s="5"/>
      <c r="L271" s="6"/>
      <c r="M271" s="6"/>
      <c r="N271" s="6"/>
      <c r="O271" s="6"/>
      <c r="P271" s="3"/>
    </row>
    <row r="272" spans="1:16" x14ac:dyDescent="0.2">
      <c r="A272" s="4"/>
      <c r="B272" s="4"/>
      <c r="C272" s="4"/>
      <c r="D272" s="4"/>
      <c r="E272" s="5"/>
      <c r="F272" s="5"/>
      <c r="G272" s="5"/>
      <c r="H272" s="6"/>
      <c r="I272" s="5"/>
      <c r="J272" s="5"/>
      <c r="K272" s="5"/>
      <c r="L272" s="6"/>
      <c r="M272" s="6"/>
      <c r="N272" s="6"/>
      <c r="O272" s="6"/>
      <c r="P272" s="3"/>
    </row>
    <row r="273" spans="1:16" x14ac:dyDescent="0.2">
      <c r="A273" s="4"/>
      <c r="B273" s="4"/>
      <c r="C273" s="4"/>
      <c r="D273" s="4"/>
      <c r="E273" s="5"/>
      <c r="F273" s="5"/>
      <c r="G273" s="5"/>
      <c r="H273" s="6"/>
      <c r="I273" s="5"/>
      <c r="J273" s="5"/>
      <c r="K273" s="5"/>
      <c r="L273" s="6"/>
      <c r="M273" s="6"/>
      <c r="N273" s="6"/>
      <c r="O273" s="6"/>
      <c r="P273" s="3"/>
    </row>
    <row r="274" spans="1:16" x14ac:dyDescent="0.2">
      <c r="A274" s="4"/>
      <c r="B274" s="4"/>
      <c r="C274" s="4"/>
      <c r="D274" s="4"/>
      <c r="E274" s="5"/>
      <c r="F274" s="5"/>
      <c r="G274" s="5"/>
      <c r="H274" s="6"/>
      <c r="I274" s="5"/>
      <c r="J274" s="5"/>
      <c r="K274" s="5"/>
      <c r="L274" s="6"/>
      <c r="M274" s="6"/>
      <c r="N274" s="6"/>
      <c r="O274" s="6"/>
      <c r="P274" s="3"/>
    </row>
    <row r="275" spans="1:16" x14ac:dyDescent="0.2">
      <c r="A275" s="4"/>
      <c r="B275" s="4"/>
      <c r="C275" s="4"/>
      <c r="D275" s="4"/>
      <c r="E275" s="5"/>
      <c r="F275" s="5"/>
      <c r="G275" s="5"/>
      <c r="H275" s="6"/>
      <c r="I275" s="5"/>
      <c r="J275" s="5"/>
      <c r="K275" s="5"/>
      <c r="L275" s="6"/>
      <c r="M275" s="6"/>
      <c r="N275" s="6"/>
      <c r="O275" s="6"/>
      <c r="P275" s="3"/>
    </row>
    <row r="276" spans="1:16" x14ac:dyDescent="0.2">
      <c r="A276" s="4"/>
      <c r="B276" s="4"/>
      <c r="C276" s="4"/>
      <c r="D276" s="4"/>
      <c r="E276" s="5"/>
      <c r="F276" s="5"/>
      <c r="G276" s="5"/>
      <c r="H276" s="6"/>
      <c r="I276" s="5"/>
      <c r="J276" s="5"/>
      <c r="K276" s="5"/>
      <c r="L276" s="6"/>
      <c r="M276" s="6"/>
      <c r="N276" s="6"/>
      <c r="O276" s="6"/>
      <c r="P276" s="3"/>
    </row>
    <row r="277" spans="1:16" x14ac:dyDescent="0.2">
      <c r="A277" s="4"/>
      <c r="B277" s="4"/>
      <c r="C277" s="4"/>
      <c r="D277" s="4"/>
      <c r="E277" s="5"/>
      <c r="F277" s="5"/>
      <c r="G277" s="5"/>
      <c r="H277" s="6"/>
      <c r="I277" s="5"/>
      <c r="J277" s="5"/>
      <c r="K277" s="5"/>
      <c r="L277" s="6"/>
      <c r="M277" s="6"/>
      <c r="N277" s="6"/>
      <c r="O277" s="6"/>
      <c r="P277" s="3"/>
    </row>
    <row r="278" spans="1:16" x14ac:dyDescent="0.2">
      <c r="A278" s="4"/>
      <c r="B278" s="4"/>
      <c r="C278" s="4"/>
      <c r="D278" s="4"/>
      <c r="E278" s="5"/>
      <c r="F278" s="5"/>
      <c r="G278" s="5"/>
      <c r="H278" s="6"/>
      <c r="I278" s="5"/>
      <c r="J278" s="5"/>
      <c r="K278" s="5"/>
      <c r="L278" s="6"/>
      <c r="M278" s="6"/>
      <c r="N278" s="6"/>
      <c r="O278" s="6"/>
      <c r="P278" s="3"/>
    </row>
    <row r="279" spans="1:16" x14ac:dyDescent="0.2">
      <c r="A279" s="4"/>
      <c r="B279" s="4"/>
      <c r="C279" s="4"/>
      <c r="D279" s="4"/>
      <c r="E279" s="5"/>
      <c r="F279" s="5"/>
      <c r="G279" s="5"/>
      <c r="H279" s="6"/>
      <c r="I279" s="5"/>
      <c r="J279" s="5"/>
      <c r="K279" s="5"/>
      <c r="L279" s="6"/>
      <c r="M279" s="6"/>
      <c r="N279" s="6"/>
      <c r="O279" s="6"/>
      <c r="P279" s="3"/>
    </row>
    <row r="280" spans="1:16" x14ac:dyDescent="0.2">
      <c r="A280" s="4"/>
      <c r="B280" s="4"/>
      <c r="C280" s="4"/>
      <c r="D280" s="4"/>
      <c r="E280" s="5"/>
      <c r="F280" s="5"/>
      <c r="G280" s="5"/>
      <c r="H280" s="6"/>
      <c r="I280" s="5"/>
      <c r="J280" s="5"/>
      <c r="K280" s="5"/>
      <c r="L280" s="6"/>
      <c r="M280" s="6"/>
      <c r="N280" s="6"/>
      <c r="O280" s="6"/>
      <c r="P280" s="3"/>
    </row>
    <row r="281" spans="1:16" x14ac:dyDescent="0.2">
      <c r="A281" s="4"/>
      <c r="B281" s="4"/>
      <c r="C281" s="4"/>
      <c r="D281" s="4"/>
      <c r="E281" s="5"/>
      <c r="F281" s="5"/>
      <c r="G281" s="5"/>
      <c r="H281" s="6"/>
      <c r="I281" s="5"/>
      <c r="J281" s="5"/>
      <c r="K281" s="5"/>
      <c r="L281" s="6"/>
      <c r="M281" s="6"/>
      <c r="N281" s="6"/>
      <c r="O281" s="6"/>
      <c r="P281" s="3"/>
    </row>
    <row r="282" spans="1:16" x14ac:dyDescent="0.2">
      <c r="A282" s="4"/>
      <c r="B282" s="4"/>
      <c r="C282" s="4"/>
      <c r="D282" s="4"/>
      <c r="E282" s="5"/>
      <c r="F282" s="5"/>
      <c r="G282" s="5"/>
      <c r="H282" s="6"/>
      <c r="I282" s="5"/>
      <c r="J282" s="5"/>
      <c r="K282" s="5"/>
      <c r="L282" s="6"/>
      <c r="M282" s="6"/>
      <c r="N282" s="6"/>
      <c r="O282" s="6"/>
      <c r="P282" s="3"/>
    </row>
    <row r="283" spans="1:16" x14ac:dyDescent="0.2">
      <c r="A283" s="4"/>
      <c r="B283" s="4"/>
      <c r="C283" s="4"/>
      <c r="D283" s="4"/>
      <c r="E283" s="5"/>
      <c r="F283" s="5"/>
      <c r="G283" s="5"/>
      <c r="H283" s="6"/>
      <c r="I283" s="5"/>
      <c r="J283" s="5"/>
      <c r="K283" s="5"/>
      <c r="L283" s="6"/>
      <c r="M283" s="6"/>
      <c r="N283" s="6"/>
      <c r="O283" s="6"/>
      <c r="P283" s="3"/>
    </row>
    <row r="284" spans="1:16" x14ac:dyDescent="0.2">
      <c r="A284" s="4"/>
      <c r="B284" s="4"/>
      <c r="C284" s="4"/>
      <c r="D284" s="4"/>
      <c r="E284" s="5"/>
      <c r="F284" s="5"/>
      <c r="G284" s="5"/>
      <c r="H284" s="6"/>
      <c r="I284" s="5"/>
      <c r="J284" s="5"/>
      <c r="K284" s="5"/>
      <c r="L284" s="6"/>
      <c r="M284" s="6"/>
      <c r="N284" s="6"/>
      <c r="O284" s="6"/>
      <c r="P284" s="3"/>
    </row>
    <row r="285" spans="1:16" x14ac:dyDescent="0.2">
      <c r="A285" s="4"/>
      <c r="B285" s="4"/>
      <c r="C285" s="4"/>
      <c r="D285" s="4"/>
      <c r="E285" s="5"/>
      <c r="F285" s="5"/>
      <c r="G285" s="5"/>
      <c r="H285" s="6"/>
      <c r="I285" s="5"/>
      <c r="J285" s="5"/>
      <c r="K285" s="5"/>
      <c r="L285" s="6"/>
      <c r="M285" s="6"/>
      <c r="N285" s="6"/>
      <c r="O285" s="6"/>
      <c r="P285" s="3"/>
    </row>
    <row r="286" spans="1:16" x14ac:dyDescent="0.2">
      <c r="A286" s="4"/>
      <c r="B286" s="4"/>
      <c r="C286" s="4"/>
      <c r="D286" s="4"/>
      <c r="E286" s="5"/>
      <c r="F286" s="5"/>
      <c r="G286" s="5"/>
      <c r="H286" s="6"/>
      <c r="I286" s="5"/>
      <c r="J286" s="5"/>
      <c r="K286" s="5"/>
      <c r="L286" s="6"/>
      <c r="M286" s="6"/>
      <c r="N286" s="6"/>
      <c r="O286" s="6"/>
      <c r="P286" s="3"/>
    </row>
    <row r="287" spans="1:16" x14ac:dyDescent="0.2">
      <c r="A287" s="4"/>
      <c r="B287" s="4"/>
      <c r="C287" s="4"/>
      <c r="D287" s="4"/>
      <c r="E287" s="5"/>
      <c r="F287" s="5"/>
      <c r="G287" s="5"/>
      <c r="H287" s="6"/>
      <c r="I287" s="5"/>
      <c r="J287" s="5"/>
      <c r="K287" s="5"/>
      <c r="L287" s="6"/>
      <c r="M287" s="6"/>
      <c r="N287" s="6"/>
      <c r="O287" s="6"/>
      <c r="P287" s="3"/>
    </row>
    <row r="288" spans="1:16" x14ac:dyDescent="0.2">
      <c r="A288" s="4"/>
      <c r="B288" s="4"/>
      <c r="C288" s="4"/>
      <c r="D288" s="4"/>
      <c r="E288" s="5"/>
      <c r="F288" s="5"/>
      <c r="G288" s="5"/>
      <c r="H288" s="6"/>
      <c r="I288" s="5"/>
      <c r="J288" s="5"/>
      <c r="K288" s="5"/>
      <c r="L288" s="6"/>
      <c r="M288" s="6"/>
      <c r="N288" s="6"/>
      <c r="O288" s="6"/>
      <c r="P288" s="3"/>
    </row>
    <row r="289" spans="1:16" x14ac:dyDescent="0.2">
      <c r="A289" s="4"/>
      <c r="B289" s="4"/>
      <c r="C289" s="4"/>
      <c r="D289" s="4"/>
      <c r="E289" s="5"/>
      <c r="F289" s="5"/>
      <c r="G289" s="5"/>
      <c r="H289" s="6"/>
      <c r="I289" s="5"/>
      <c r="J289" s="5"/>
      <c r="K289" s="5"/>
      <c r="L289" s="6"/>
      <c r="M289" s="6"/>
      <c r="N289" s="6"/>
      <c r="O289" s="6"/>
      <c r="P289" s="3"/>
    </row>
    <row r="290" spans="1:16" x14ac:dyDescent="0.2">
      <c r="A290" s="4"/>
      <c r="B290" s="4"/>
      <c r="C290" s="4"/>
      <c r="D290" s="4"/>
      <c r="E290" s="5"/>
      <c r="F290" s="5"/>
      <c r="G290" s="5"/>
      <c r="H290" s="6"/>
      <c r="I290" s="5"/>
      <c r="J290" s="5"/>
      <c r="K290" s="5"/>
      <c r="L290" s="6"/>
      <c r="M290" s="6"/>
      <c r="N290" s="6"/>
      <c r="O290" s="6"/>
      <c r="P290" s="3"/>
    </row>
    <row r="291" spans="1:16" x14ac:dyDescent="0.2">
      <c r="A291" s="4"/>
      <c r="B291" s="4"/>
      <c r="C291" s="4"/>
      <c r="D291" s="4"/>
      <c r="E291" s="5"/>
      <c r="F291" s="5"/>
      <c r="G291" s="5"/>
      <c r="H291" s="6"/>
      <c r="I291" s="5"/>
      <c r="J291" s="5"/>
      <c r="K291" s="5"/>
      <c r="L291" s="6"/>
      <c r="M291" s="6"/>
      <c r="N291" s="6"/>
      <c r="O291" s="6"/>
      <c r="P291" s="3"/>
    </row>
    <row r="292" spans="1:16" x14ac:dyDescent="0.2">
      <c r="A292" s="4"/>
      <c r="B292" s="4"/>
      <c r="C292" s="4"/>
      <c r="D292" s="4"/>
      <c r="E292" s="5"/>
      <c r="F292" s="5"/>
      <c r="G292" s="5"/>
      <c r="H292" s="6"/>
      <c r="I292" s="5"/>
      <c r="J292" s="5"/>
      <c r="K292" s="5"/>
      <c r="L292" s="6"/>
      <c r="M292" s="6"/>
      <c r="N292" s="6"/>
      <c r="O292" s="6"/>
      <c r="P292" s="3"/>
    </row>
    <row r="293" spans="1:16" x14ac:dyDescent="0.2">
      <c r="A293" s="4"/>
      <c r="B293" s="4"/>
      <c r="C293" s="4"/>
      <c r="D293" s="4"/>
      <c r="E293" s="5"/>
      <c r="F293" s="5"/>
      <c r="G293" s="5"/>
      <c r="H293" s="6"/>
      <c r="I293" s="5"/>
      <c r="J293" s="5"/>
      <c r="K293" s="5"/>
      <c r="L293" s="6"/>
      <c r="M293" s="6"/>
      <c r="N293" s="6"/>
      <c r="O293" s="6"/>
      <c r="P293" s="3"/>
    </row>
    <row r="294" spans="1:16" x14ac:dyDescent="0.2">
      <c r="A294" s="4"/>
      <c r="B294" s="4"/>
      <c r="C294" s="4"/>
      <c r="D294" s="4"/>
      <c r="E294" s="5"/>
      <c r="F294" s="5"/>
      <c r="G294" s="5"/>
      <c r="H294" s="6"/>
      <c r="I294" s="5"/>
      <c r="J294" s="5"/>
      <c r="K294" s="5"/>
      <c r="L294" s="6"/>
      <c r="M294" s="6"/>
      <c r="N294" s="6"/>
      <c r="O294" s="6"/>
      <c r="P294" s="3"/>
    </row>
    <row r="295" spans="1:16" x14ac:dyDescent="0.2">
      <c r="A295" s="4"/>
      <c r="B295" s="4"/>
      <c r="C295" s="4"/>
      <c r="D295" s="4"/>
      <c r="E295" s="5"/>
      <c r="F295" s="5"/>
      <c r="G295" s="5"/>
      <c r="H295" s="6"/>
      <c r="I295" s="5"/>
      <c r="J295" s="5"/>
      <c r="K295" s="5"/>
      <c r="L295" s="6"/>
      <c r="M295" s="6"/>
      <c r="N295" s="6"/>
      <c r="O295" s="6"/>
      <c r="P295" s="3"/>
    </row>
    <row r="296" spans="1:16" x14ac:dyDescent="0.2">
      <c r="A296" s="4"/>
      <c r="B296" s="4"/>
      <c r="C296" s="4"/>
      <c r="D296" s="4"/>
      <c r="E296" s="5"/>
      <c r="F296" s="5"/>
      <c r="G296" s="5"/>
      <c r="H296" s="6"/>
      <c r="I296" s="5"/>
      <c r="J296" s="5"/>
      <c r="K296" s="5"/>
      <c r="L296" s="6"/>
      <c r="M296" s="6"/>
      <c r="N296" s="6"/>
      <c r="O296" s="6"/>
      <c r="P296" s="3"/>
    </row>
    <row r="297" spans="1:16" x14ac:dyDescent="0.2">
      <c r="A297" s="4"/>
      <c r="B297" s="4"/>
      <c r="C297" s="4"/>
      <c r="D297" s="4"/>
      <c r="E297" s="5"/>
      <c r="F297" s="5"/>
      <c r="G297" s="5"/>
      <c r="H297" s="6"/>
      <c r="I297" s="5"/>
      <c r="J297" s="5"/>
      <c r="K297" s="5"/>
      <c r="L297" s="6"/>
      <c r="M297" s="6"/>
      <c r="N297" s="6"/>
      <c r="O297" s="6"/>
      <c r="P297" s="3"/>
    </row>
    <row r="298" spans="1:16" x14ac:dyDescent="0.2">
      <c r="A298" s="4"/>
      <c r="B298" s="4"/>
      <c r="C298" s="4"/>
      <c r="D298" s="4"/>
      <c r="E298" s="5"/>
      <c r="F298" s="5"/>
      <c r="G298" s="5"/>
      <c r="H298" s="6"/>
      <c r="I298" s="5"/>
      <c r="J298" s="5"/>
      <c r="K298" s="5"/>
      <c r="L298" s="6"/>
      <c r="M298" s="6"/>
      <c r="N298" s="6"/>
      <c r="O298" s="6"/>
      <c r="P298" s="3"/>
    </row>
    <row r="299" spans="1:16" x14ac:dyDescent="0.2">
      <c r="A299" s="4"/>
      <c r="B299" s="4"/>
      <c r="C299" s="4"/>
      <c r="D299" s="4"/>
      <c r="E299" s="5"/>
      <c r="F299" s="5"/>
      <c r="G299" s="5"/>
      <c r="H299" s="6"/>
      <c r="I299" s="5"/>
      <c r="J299" s="5"/>
      <c r="K299" s="5"/>
      <c r="L299" s="6"/>
      <c r="M299" s="6"/>
      <c r="N299" s="6"/>
      <c r="O299" s="6"/>
      <c r="P299" s="3"/>
    </row>
    <row r="300" spans="1:16" x14ac:dyDescent="0.2">
      <c r="A300" s="4"/>
      <c r="B300" s="4"/>
      <c r="C300" s="4"/>
      <c r="D300" s="4"/>
      <c r="E300" s="5"/>
      <c r="F300" s="5"/>
      <c r="G300" s="5"/>
      <c r="H300" s="6"/>
      <c r="I300" s="5"/>
      <c r="J300" s="5"/>
      <c r="K300" s="5"/>
      <c r="L300" s="6"/>
      <c r="M300" s="6"/>
      <c r="N300" s="6"/>
      <c r="O300" s="6"/>
      <c r="P300" s="3"/>
    </row>
    <row r="301" spans="1:16" x14ac:dyDescent="0.2">
      <c r="A301" s="4"/>
      <c r="B301" s="4"/>
      <c r="C301" s="4"/>
      <c r="D301" s="4"/>
      <c r="E301" s="5"/>
      <c r="F301" s="5"/>
      <c r="G301" s="5"/>
      <c r="H301" s="6"/>
      <c r="I301" s="5"/>
      <c r="J301" s="5"/>
      <c r="K301" s="5"/>
      <c r="L301" s="6"/>
      <c r="M301" s="6"/>
      <c r="N301" s="6"/>
      <c r="O301" s="6"/>
      <c r="P301" s="3"/>
    </row>
    <row r="302" spans="1:16" x14ac:dyDescent="0.2">
      <c r="A302" s="4"/>
      <c r="B302" s="4"/>
      <c r="C302" s="4"/>
      <c r="D302" s="4"/>
      <c r="E302" s="5"/>
      <c r="F302" s="5"/>
      <c r="G302" s="5"/>
      <c r="H302" s="6"/>
      <c r="I302" s="5"/>
      <c r="J302" s="5"/>
      <c r="K302" s="5"/>
      <c r="L302" s="6"/>
      <c r="M302" s="6"/>
      <c r="N302" s="6"/>
      <c r="O302" s="6"/>
      <c r="P302" s="3"/>
    </row>
    <row r="303" spans="1:16" x14ac:dyDescent="0.2">
      <c r="A303" s="4"/>
      <c r="B303" s="4"/>
      <c r="C303" s="4"/>
      <c r="D303" s="4"/>
      <c r="E303" s="5"/>
      <c r="F303" s="5"/>
      <c r="G303" s="5"/>
      <c r="H303" s="6"/>
      <c r="I303" s="5"/>
      <c r="J303" s="5"/>
      <c r="K303" s="5"/>
      <c r="L303" s="6"/>
      <c r="M303" s="6"/>
      <c r="N303" s="6"/>
      <c r="O303" s="6"/>
      <c r="P303" s="3"/>
    </row>
    <row r="304" spans="1:16" x14ac:dyDescent="0.2">
      <c r="A304" s="4"/>
      <c r="B304" s="4"/>
      <c r="C304" s="4"/>
      <c r="D304" s="4"/>
      <c r="E304" s="5"/>
      <c r="F304" s="5"/>
      <c r="G304" s="5"/>
      <c r="H304" s="6"/>
      <c r="I304" s="5"/>
      <c r="J304" s="5"/>
      <c r="K304" s="5"/>
      <c r="L304" s="6"/>
      <c r="M304" s="6"/>
      <c r="N304" s="6"/>
      <c r="O304" s="6"/>
      <c r="P304" s="3"/>
    </row>
    <row r="305" spans="1:16" x14ac:dyDescent="0.2">
      <c r="A305" s="4"/>
      <c r="B305" s="4"/>
      <c r="C305" s="4"/>
      <c r="D305" s="4"/>
      <c r="E305" s="5"/>
      <c r="F305" s="5"/>
      <c r="G305" s="5"/>
      <c r="H305" s="6"/>
      <c r="I305" s="5"/>
      <c r="J305" s="5"/>
      <c r="K305" s="5"/>
      <c r="L305" s="6"/>
      <c r="M305" s="6"/>
      <c r="N305" s="6"/>
      <c r="O305" s="6"/>
      <c r="P305" s="3"/>
    </row>
    <row r="306" spans="1:16" x14ac:dyDescent="0.2">
      <c r="A306" s="4"/>
      <c r="B306" s="4"/>
      <c r="C306" s="4"/>
      <c r="D306" s="4"/>
      <c r="E306" s="5"/>
      <c r="F306" s="5"/>
      <c r="G306" s="5"/>
      <c r="H306" s="6"/>
      <c r="I306" s="5"/>
      <c r="J306" s="5"/>
      <c r="K306" s="5"/>
      <c r="L306" s="6"/>
      <c r="M306" s="6"/>
      <c r="N306" s="6"/>
      <c r="O306" s="6"/>
      <c r="P306" s="3"/>
    </row>
    <row r="307" spans="1:16" x14ac:dyDescent="0.2">
      <c r="A307" s="4"/>
      <c r="B307" s="4"/>
      <c r="C307" s="4"/>
      <c r="D307" s="4"/>
      <c r="E307" s="5"/>
      <c r="F307" s="5"/>
      <c r="G307" s="5"/>
      <c r="H307" s="6"/>
      <c r="I307" s="5"/>
      <c r="J307" s="5"/>
      <c r="K307" s="5"/>
      <c r="L307" s="6"/>
      <c r="M307" s="6"/>
      <c r="N307" s="6"/>
      <c r="O307" s="6"/>
      <c r="P307" s="3"/>
    </row>
    <row r="308" spans="1:16" x14ac:dyDescent="0.2">
      <c r="A308" s="4"/>
      <c r="B308" s="4"/>
      <c r="C308" s="4"/>
      <c r="D308" s="4"/>
      <c r="E308" s="5"/>
      <c r="F308" s="5"/>
      <c r="G308" s="5"/>
      <c r="H308" s="6"/>
      <c r="I308" s="5"/>
      <c r="J308" s="5"/>
      <c r="K308" s="5"/>
      <c r="L308" s="6"/>
      <c r="M308" s="6"/>
      <c r="N308" s="6"/>
      <c r="O308" s="6"/>
      <c r="P308" s="3"/>
    </row>
    <row r="309" spans="1:16" x14ac:dyDescent="0.2">
      <c r="A309" s="4"/>
      <c r="B309" s="4"/>
      <c r="C309" s="4"/>
      <c r="D309" s="4"/>
      <c r="E309" s="5"/>
      <c r="F309" s="5"/>
      <c r="G309" s="5"/>
      <c r="H309" s="6"/>
      <c r="I309" s="5"/>
      <c r="J309" s="5"/>
      <c r="K309" s="5"/>
      <c r="L309" s="6"/>
      <c r="M309" s="6"/>
      <c r="N309" s="6"/>
      <c r="O309" s="6"/>
      <c r="P309" s="3"/>
    </row>
    <row r="310" spans="1:16" x14ac:dyDescent="0.2">
      <c r="A310" s="4"/>
      <c r="B310" s="4"/>
      <c r="C310" s="4"/>
      <c r="D310" s="4"/>
      <c r="E310" s="5"/>
      <c r="F310" s="5"/>
      <c r="G310" s="5"/>
      <c r="H310" s="6"/>
      <c r="I310" s="5"/>
      <c r="J310" s="5"/>
      <c r="K310" s="5"/>
      <c r="L310" s="6"/>
      <c r="M310" s="6"/>
      <c r="N310" s="6"/>
      <c r="O310" s="6"/>
      <c r="P310" s="3"/>
    </row>
    <row r="311" spans="1:16" x14ac:dyDescent="0.2">
      <c r="A311" s="4"/>
      <c r="B311" s="4"/>
      <c r="C311" s="4"/>
      <c r="D311" s="4"/>
      <c r="E311" s="5"/>
      <c r="F311" s="5"/>
      <c r="G311" s="5"/>
      <c r="H311" s="6"/>
      <c r="I311" s="5"/>
      <c r="J311" s="5"/>
      <c r="K311" s="5"/>
      <c r="L311" s="6"/>
      <c r="M311" s="6"/>
      <c r="N311" s="6"/>
      <c r="O311" s="6"/>
      <c r="P311" s="3"/>
    </row>
    <row r="312" spans="1:16" x14ac:dyDescent="0.2">
      <c r="A312" s="4"/>
      <c r="B312" s="4"/>
      <c r="C312" s="4"/>
      <c r="D312" s="4"/>
      <c r="E312" s="5"/>
      <c r="F312" s="5"/>
      <c r="G312" s="5"/>
      <c r="H312" s="6"/>
      <c r="I312" s="5"/>
      <c r="J312" s="5"/>
      <c r="K312" s="5"/>
      <c r="L312" s="6"/>
      <c r="M312" s="6"/>
      <c r="N312" s="6"/>
      <c r="O312" s="6"/>
      <c r="P312" s="3"/>
    </row>
    <row r="313" spans="1:16" x14ac:dyDescent="0.2">
      <c r="A313" s="4"/>
      <c r="B313" s="4"/>
      <c r="C313" s="4"/>
      <c r="D313" s="4"/>
      <c r="E313" s="5"/>
      <c r="F313" s="5"/>
      <c r="G313" s="5"/>
      <c r="H313" s="6"/>
      <c r="I313" s="5"/>
      <c r="J313" s="5"/>
      <c r="K313" s="5"/>
      <c r="L313" s="6"/>
      <c r="M313" s="6"/>
      <c r="N313" s="6"/>
      <c r="O313" s="6"/>
      <c r="P313" s="3"/>
    </row>
    <row r="314" spans="1:16" x14ac:dyDescent="0.2">
      <c r="A314" s="4"/>
      <c r="B314" s="4"/>
      <c r="C314" s="4"/>
      <c r="D314" s="4"/>
      <c r="E314" s="5"/>
      <c r="F314" s="5"/>
      <c r="G314" s="5"/>
      <c r="H314" s="6"/>
      <c r="I314" s="5"/>
      <c r="J314" s="5"/>
      <c r="K314" s="5"/>
      <c r="L314" s="6"/>
      <c r="M314" s="6"/>
      <c r="N314" s="6"/>
      <c r="O314" s="6"/>
      <c r="P314" s="3"/>
    </row>
    <row r="315" spans="1:16" x14ac:dyDescent="0.2">
      <c r="A315" s="4"/>
      <c r="B315" s="4"/>
      <c r="C315" s="4"/>
      <c r="D315" s="4"/>
      <c r="E315" s="5"/>
      <c r="F315" s="5"/>
      <c r="G315" s="5"/>
      <c r="H315" s="6"/>
      <c r="I315" s="5"/>
      <c r="J315" s="5"/>
      <c r="K315" s="5"/>
      <c r="L315" s="6"/>
      <c r="M315" s="6"/>
      <c r="N315" s="6"/>
      <c r="O315" s="6"/>
      <c r="P315" s="3"/>
    </row>
    <row r="316" spans="1:16" x14ac:dyDescent="0.2">
      <c r="A316" s="4"/>
      <c r="B316" s="4"/>
      <c r="C316" s="4"/>
      <c r="D316" s="4"/>
      <c r="E316" s="5"/>
      <c r="F316" s="5"/>
      <c r="G316" s="5"/>
      <c r="H316" s="6"/>
      <c r="I316" s="5"/>
      <c r="J316" s="5"/>
      <c r="K316" s="5"/>
      <c r="L316" s="6"/>
      <c r="M316" s="6"/>
      <c r="N316" s="6"/>
      <c r="O316" s="6"/>
      <c r="P316" s="3"/>
    </row>
    <row r="317" spans="1:16" x14ac:dyDescent="0.2">
      <c r="A317" s="4"/>
      <c r="B317" s="4"/>
      <c r="C317" s="4"/>
      <c r="D317" s="4"/>
      <c r="E317" s="5"/>
      <c r="F317" s="5"/>
      <c r="G317" s="5"/>
      <c r="H317" s="6"/>
      <c r="I317" s="5"/>
      <c r="J317" s="5"/>
      <c r="K317" s="5"/>
      <c r="L317" s="6"/>
      <c r="M317" s="6"/>
      <c r="N317" s="6"/>
      <c r="O317" s="6"/>
      <c r="P317" s="3"/>
    </row>
    <row r="318" spans="1:16" x14ac:dyDescent="0.2">
      <c r="A318" s="4"/>
      <c r="B318" s="4"/>
      <c r="C318" s="4"/>
      <c r="D318" s="4"/>
      <c r="E318" s="5"/>
      <c r="F318" s="5"/>
      <c r="G318" s="5"/>
      <c r="H318" s="6"/>
      <c r="I318" s="5"/>
      <c r="J318" s="5"/>
      <c r="K318" s="5"/>
      <c r="L318" s="6"/>
      <c r="M318" s="6"/>
      <c r="N318" s="6"/>
      <c r="O318" s="6"/>
      <c r="P318" s="3"/>
    </row>
    <row r="319" spans="1:16" x14ac:dyDescent="0.2">
      <c r="A319" s="4"/>
      <c r="B319" s="4"/>
      <c r="C319" s="4"/>
      <c r="D319" s="4"/>
      <c r="E319" s="5"/>
      <c r="F319" s="5"/>
      <c r="G319" s="5"/>
      <c r="H319" s="6"/>
      <c r="I319" s="5"/>
      <c r="J319" s="5"/>
      <c r="K319" s="5"/>
      <c r="L319" s="6"/>
      <c r="M319" s="6"/>
      <c r="N319" s="6"/>
      <c r="O319" s="6"/>
      <c r="P319" s="3"/>
    </row>
    <row r="320" spans="1:16" x14ac:dyDescent="0.2">
      <c r="A320" s="4"/>
      <c r="B320" s="4"/>
      <c r="C320" s="4"/>
      <c r="D320" s="4"/>
      <c r="E320" s="5"/>
      <c r="F320" s="5"/>
      <c r="G320" s="5"/>
      <c r="H320" s="6"/>
      <c r="I320" s="5"/>
      <c r="J320" s="5"/>
      <c r="K320" s="5"/>
      <c r="L320" s="6"/>
      <c r="M320" s="6"/>
      <c r="N320" s="6"/>
      <c r="O320" s="6"/>
      <c r="P320" s="3"/>
    </row>
    <row r="321" spans="1:16" x14ac:dyDescent="0.2">
      <c r="A321" s="4"/>
      <c r="B321" s="4"/>
      <c r="C321" s="4"/>
      <c r="D321" s="4"/>
      <c r="E321" s="5"/>
      <c r="F321" s="5"/>
      <c r="G321" s="5"/>
      <c r="H321" s="6"/>
      <c r="I321" s="5"/>
      <c r="J321" s="5"/>
      <c r="K321" s="5"/>
      <c r="L321" s="6"/>
      <c r="M321" s="6"/>
      <c r="N321" s="6"/>
      <c r="O321" s="6"/>
      <c r="P321" s="3"/>
    </row>
    <row r="322" spans="1:16" x14ac:dyDescent="0.2">
      <c r="A322" s="4"/>
      <c r="B322" s="4"/>
      <c r="C322" s="4"/>
      <c r="D322" s="4"/>
      <c r="E322" s="5"/>
      <c r="F322" s="5"/>
      <c r="G322" s="5"/>
      <c r="H322" s="6"/>
      <c r="I322" s="5"/>
      <c r="J322" s="5"/>
      <c r="K322" s="5"/>
      <c r="L322" s="6"/>
      <c r="M322" s="6"/>
      <c r="N322" s="6"/>
      <c r="O322" s="6"/>
      <c r="P322" s="3"/>
    </row>
    <row r="323" spans="1:16" x14ac:dyDescent="0.2">
      <c r="A323" s="4"/>
      <c r="B323" s="4"/>
      <c r="C323" s="4"/>
      <c r="D323" s="4"/>
      <c r="E323" s="5"/>
      <c r="F323" s="5"/>
      <c r="G323" s="5"/>
      <c r="H323" s="6"/>
      <c r="I323" s="5"/>
      <c r="J323" s="5"/>
      <c r="K323" s="5"/>
      <c r="L323" s="6"/>
      <c r="M323" s="6"/>
      <c r="N323" s="6"/>
      <c r="O323" s="6"/>
      <c r="P323" s="3"/>
    </row>
    <row r="324" spans="1:16" x14ac:dyDescent="0.2">
      <c r="A324" s="4"/>
      <c r="B324" s="4"/>
      <c r="C324" s="4"/>
      <c r="D324" s="4"/>
      <c r="E324" s="5"/>
      <c r="F324" s="5"/>
      <c r="G324" s="5"/>
      <c r="H324" s="6"/>
      <c r="I324" s="5"/>
      <c r="J324" s="5"/>
      <c r="K324" s="5"/>
      <c r="L324" s="6"/>
      <c r="M324" s="6"/>
      <c r="N324" s="6"/>
      <c r="O324" s="6"/>
      <c r="P324" s="3"/>
    </row>
    <row r="325" spans="1:16" x14ac:dyDescent="0.2">
      <c r="A325" s="4"/>
      <c r="B325" s="4"/>
      <c r="C325" s="4"/>
      <c r="D325" s="4"/>
      <c r="E325" s="5"/>
      <c r="F325" s="5"/>
      <c r="G325" s="5"/>
      <c r="H325" s="6"/>
      <c r="I325" s="5"/>
      <c r="J325" s="5"/>
      <c r="K325" s="5"/>
      <c r="L325" s="6"/>
      <c r="M325" s="6"/>
      <c r="N325" s="6"/>
      <c r="O325" s="6"/>
      <c r="P325" s="3"/>
    </row>
    <row r="326" spans="1:16" x14ac:dyDescent="0.2">
      <c r="A326" s="4"/>
      <c r="B326" s="4"/>
      <c r="C326" s="4"/>
      <c r="D326" s="4"/>
      <c r="E326" s="5"/>
      <c r="F326" s="5"/>
      <c r="G326" s="5"/>
      <c r="H326" s="6"/>
      <c r="I326" s="5"/>
      <c r="J326" s="5"/>
      <c r="K326" s="5"/>
      <c r="L326" s="6"/>
      <c r="M326" s="6"/>
      <c r="N326" s="6"/>
      <c r="O326" s="6"/>
      <c r="P326" s="3"/>
    </row>
    <row r="327" spans="1:16" x14ac:dyDescent="0.2">
      <c r="A327" s="4"/>
      <c r="B327" s="4"/>
      <c r="C327" s="4"/>
      <c r="D327" s="4"/>
      <c r="E327" s="5"/>
      <c r="F327" s="5"/>
      <c r="G327" s="5"/>
      <c r="H327" s="6"/>
      <c r="I327" s="5"/>
      <c r="J327" s="5"/>
      <c r="K327" s="5"/>
      <c r="L327" s="6"/>
      <c r="M327" s="6"/>
      <c r="N327" s="6"/>
      <c r="O327" s="6"/>
      <c r="P327" s="3"/>
    </row>
    <row r="328" spans="1:16" x14ac:dyDescent="0.2">
      <c r="A328" s="4"/>
      <c r="B328" s="4"/>
      <c r="C328" s="4"/>
      <c r="D328" s="4"/>
      <c r="E328" s="5"/>
      <c r="F328" s="5"/>
      <c r="G328" s="5"/>
      <c r="H328" s="6"/>
      <c r="I328" s="5"/>
      <c r="J328" s="5"/>
      <c r="K328" s="5"/>
      <c r="L328" s="6"/>
      <c r="M328" s="6"/>
      <c r="N328" s="6"/>
      <c r="O328" s="6"/>
      <c r="P328" s="3"/>
    </row>
    <row r="329" spans="1:16" x14ac:dyDescent="0.2">
      <c r="A329" s="4"/>
      <c r="B329" s="4"/>
      <c r="C329" s="4"/>
      <c r="D329" s="4"/>
      <c r="E329" s="5"/>
      <c r="F329" s="5"/>
      <c r="G329" s="5"/>
      <c r="H329" s="6"/>
      <c r="I329" s="5"/>
      <c r="J329" s="5"/>
      <c r="K329" s="5"/>
      <c r="L329" s="6"/>
      <c r="M329" s="6"/>
      <c r="N329" s="6"/>
      <c r="O329" s="6"/>
      <c r="P329" s="3"/>
    </row>
    <row r="330" spans="1:16" x14ac:dyDescent="0.2">
      <c r="A330" s="4"/>
      <c r="B330" s="4"/>
      <c r="C330" s="4"/>
      <c r="D330" s="4"/>
      <c r="E330" s="5"/>
      <c r="F330" s="5"/>
      <c r="G330" s="5"/>
      <c r="H330" s="6"/>
      <c r="I330" s="5"/>
      <c r="J330" s="5"/>
      <c r="K330" s="5"/>
      <c r="L330" s="6"/>
      <c r="M330" s="6"/>
      <c r="N330" s="6"/>
      <c r="O330" s="6"/>
      <c r="P330" s="3"/>
    </row>
    <row r="331" spans="1:16" x14ac:dyDescent="0.2">
      <c r="A331" s="4"/>
      <c r="B331" s="4"/>
      <c r="C331" s="4"/>
      <c r="D331" s="4"/>
      <c r="E331" s="5"/>
      <c r="F331" s="5"/>
      <c r="G331" s="5"/>
      <c r="H331" s="6"/>
      <c r="I331" s="5"/>
      <c r="J331" s="5"/>
      <c r="K331" s="5"/>
      <c r="L331" s="6"/>
      <c r="M331" s="6"/>
      <c r="N331" s="6"/>
      <c r="O331" s="6"/>
      <c r="P331" s="3"/>
    </row>
    <row r="332" spans="1:16" x14ac:dyDescent="0.2">
      <c r="A332" s="4"/>
      <c r="B332" s="4"/>
      <c r="C332" s="4"/>
      <c r="D332" s="4"/>
      <c r="E332" s="5"/>
      <c r="F332" s="5"/>
      <c r="G332" s="5"/>
      <c r="H332" s="6"/>
      <c r="I332" s="5"/>
      <c r="J332" s="5"/>
      <c r="K332" s="5"/>
      <c r="L332" s="6"/>
      <c r="M332" s="6"/>
      <c r="N332" s="6"/>
      <c r="O332" s="6"/>
      <c r="P332" s="3"/>
    </row>
    <row r="333" spans="1:16" x14ac:dyDescent="0.2">
      <c r="A333" s="4"/>
      <c r="B333" s="4"/>
      <c r="C333" s="4"/>
      <c r="D333" s="4"/>
      <c r="E333" s="5"/>
      <c r="F333" s="5"/>
      <c r="G333" s="5"/>
      <c r="H333" s="6"/>
      <c r="I333" s="5"/>
      <c r="J333" s="5"/>
      <c r="K333" s="5"/>
      <c r="L333" s="6"/>
      <c r="M333" s="6"/>
      <c r="N333" s="6"/>
      <c r="O333" s="6"/>
      <c r="P333" s="3"/>
    </row>
    <row r="334" spans="1:16" x14ac:dyDescent="0.2">
      <c r="A334" s="4"/>
      <c r="B334" s="4"/>
      <c r="C334" s="4"/>
      <c r="D334" s="4"/>
      <c r="E334" s="5"/>
      <c r="F334" s="5"/>
      <c r="G334" s="5"/>
      <c r="H334" s="6"/>
      <c r="I334" s="5"/>
      <c r="J334" s="5"/>
      <c r="K334" s="5"/>
      <c r="L334" s="6"/>
      <c r="M334" s="6"/>
      <c r="N334" s="6"/>
      <c r="O334" s="6"/>
      <c r="P334" s="3"/>
    </row>
    <row r="335" spans="1:16" x14ac:dyDescent="0.2">
      <c r="A335" s="4"/>
      <c r="B335" s="4"/>
      <c r="C335" s="4"/>
      <c r="D335" s="4"/>
      <c r="E335" s="5"/>
      <c r="F335" s="5"/>
      <c r="G335" s="5"/>
      <c r="H335" s="6"/>
      <c r="I335" s="5"/>
      <c r="J335" s="5"/>
      <c r="K335" s="5"/>
      <c r="L335" s="6"/>
      <c r="M335" s="6"/>
      <c r="N335" s="6"/>
      <c r="O335" s="6"/>
      <c r="P335" s="3"/>
    </row>
    <row r="336" spans="1:16" x14ac:dyDescent="0.2">
      <c r="A336" s="4"/>
      <c r="B336" s="4"/>
      <c r="C336" s="4"/>
      <c r="D336" s="4"/>
      <c r="E336" s="5"/>
      <c r="F336" s="5"/>
      <c r="G336" s="5"/>
      <c r="H336" s="6"/>
      <c r="I336" s="5"/>
      <c r="J336" s="5"/>
      <c r="K336" s="5"/>
      <c r="L336" s="6"/>
      <c r="M336" s="6"/>
      <c r="N336" s="6"/>
      <c r="O336" s="6"/>
      <c r="P336" s="3"/>
    </row>
    <row r="337" spans="1:16" x14ac:dyDescent="0.2">
      <c r="A337" s="4"/>
      <c r="B337" s="4"/>
      <c r="C337" s="4"/>
      <c r="D337" s="4"/>
      <c r="E337" s="5"/>
      <c r="F337" s="5"/>
      <c r="G337" s="5"/>
      <c r="H337" s="6"/>
      <c r="I337" s="5"/>
      <c r="J337" s="5"/>
      <c r="K337" s="5"/>
      <c r="L337" s="6"/>
      <c r="M337" s="6"/>
      <c r="N337" s="6"/>
      <c r="O337" s="6"/>
      <c r="P337" s="3"/>
    </row>
    <row r="338" spans="1:16" x14ac:dyDescent="0.2">
      <c r="A338" s="4"/>
      <c r="B338" s="4"/>
      <c r="C338" s="4"/>
      <c r="D338" s="4"/>
      <c r="E338" s="5"/>
      <c r="F338" s="5"/>
      <c r="G338" s="5"/>
      <c r="H338" s="6"/>
      <c r="I338" s="5"/>
      <c r="J338" s="5"/>
      <c r="K338" s="5"/>
      <c r="L338" s="6"/>
      <c r="M338" s="6"/>
      <c r="N338" s="6"/>
      <c r="O338" s="6"/>
      <c r="P338" s="3"/>
    </row>
    <row r="339" spans="1:16" x14ac:dyDescent="0.2">
      <c r="A339" s="4"/>
      <c r="B339" s="4"/>
      <c r="C339" s="4"/>
      <c r="D339" s="4"/>
      <c r="E339" s="5"/>
      <c r="F339" s="5"/>
      <c r="G339" s="5"/>
      <c r="H339" s="6"/>
      <c r="I339" s="5"/>
      <c r="J339" s="5"/>
      <c r="K339" s="5"/>
      <c r="L339" s="6"/>
      <c r="M339" s="6"/>
      <c r="N339" s="6"/>
      <c r="O339" s="6"/>
      <c r="P339" s="3"/>
    </row>
    <row r="340" spans="1:16" x14ac:dyDescent="0.2">
      <c r="A340" s="4"/>
      <c r="B340" s="4"/>
      <c r="C340" s="4"/>
      <c r="D340" s="4"/>
      <c r="E340" s="5"/>
      <c r="F340" s="5"/>
      <c r="G340" s="5"/>
      <c r="H340" s="6"/>
      <c r="I340" s="5"/>
      <c r="J340" s="5"/>
      <c r="K340" s="5"/>
      <c r="L340" s="6"/>
      <c r="M340" s="6"/>
      <c r="N340" s="6"/>
      <c r="O340" s="6"/>
      <c r="P340" s="3"/>
    </row>
    <row r="341" spans="1:16" x14ac:dyDescent="0.2">
      <c r="A341" s="4"/>
      <c r="B341" s="4"/>
      <c r="C341" s="4"/>
      <c r="D341" s="4"/>
      <c r="E341" s="5"/>
      <c r="F341" s="5"/>
      <c r="G341" s="5"/>
      <c r="H341" s="6"/>
      <c r="I341" s="5"/>
      <c r="J341" s="5"/>
      <c r="K341" s="5"/>
      <c r="L341" s="6"/>
      <c r="M341" s="6"/>
      <c r="N341" s="6"/>
      <c r="O341" s="6"/>
      <c r="P341" s="3"/>
    </row>
    <row r="342" spans="1:16" x14ac:dyDescent="0.2">
      <c r="A342" s="4"/>
      <c r="B342" s="4"/>
      <c r="C342" s="4"/>
      <c r="D342" s="4"/>
      <c r="E342" s="5"/>
      <c r="F342" s="5"/>
      <c r="G342" s="5"/>
      <c r="H342" s="6"/>
      <c r="I342" s="5"/>
      <c r="J342" s="5"/>
      <c r="K342" s="5"/>
      <c r="L342" s="6"/>
      <c r="M342" s="6"/>
      <c r="N342" s="6"/>
      <c r="O342" s="6"/>
      <c r="P342" s="3"/>
    </row>
    <row r="343" spans="1:16" x14ac:dyDescent="0.2">
      <c r="A343" s="4"/>
      <c r="B343" s="4"/>
      <c r="C343" s="4"/>
      <c r="D343" s="4"/>
      <c r="E343" s="5"/>
      <c r="F343" s="5"/>
      <c r="G343" s="5"/>
      <c r="H343" s="6"/>
      <c r="I343" s="5"/>
      <c r="J343" s="5"/>
      <c r="K343" s="5"/>
      <c r="L343" s="6"/>
      <c r="M343" s="6"/>
      <c r="N343" s="6"/>
      <c r="O343" s="6"/>
      <c r="P343" s="3"/>
    </row>
    <row r="344" spans="1:16" x14ac:dyDescent="0.2">
      <c r="A344" s="4"/>
      <c r="B344" s="4"/>
      <c r="C344" s="4"/>
      <c r="D344" s="4"/>
      <c r="E344" s="5"/>
      <c r="F344" s="5"/>
      <c r="G344" s="5"/>
      <c r="H344" s="6"/>
      <c r="I344" s="5"/>
      <c r="J344" s="5"/>
      <c r="K344" s="5"/>
      <c r="L344" s="6"/>
      <c r="M344" s="6"/>
      <c r="N344" s="6"/>
      <c r="O344" s="6"/>
      <c r="P344" s="3"/>
    </row>
    <row r="345" spans="1:16" x14ac:dyDescent="0.2">
      <c r="A345" s="4"/>
      <c r="B345" s="4"/>
      <c r="C345" s="4"/>
      <c r="D345" s="4"/>
      <c r="E345" s="5"/>
      <c r="F345" s="5"/>
      <c r="G345" s="5"/>
      <c r="H345" s="6"/>
      <c r="I345" s="5"/>
      <c r="J345" s="5"/>
      <c r="K345" s="5"/>
      <c r="L345" s="6"/>
      <c r="M345" s="6"/>
      <c r="N345" s="6"/>
      <c r="O345" s="6"/>
      <c r="P345" s="3"/>
    </row>
    <row r="346" spans="1:16" x14ac:dyDescent="0.2">
      <c r="A346" s="4"/>
      <c r="B346" s="4"/>
      <c r="C346" s="4"/>
      <c r="D346" s="4"/>
      <c r="E346" s="5"/>
      <c r="F346" s="5"/>
      <c r="G346" s="5"/>
      <c r="H346" s="6"/>
      <c r="I346" s="5"/>
      <c r="J346" s="5"/>
      <c r="K346" s="5"/>
      <c r="L346" s="6"/>
      <c r="M346" s="6"/>
      <c r="N346" s="6"/>
      <c r="O346" s="6"/>
      <c r="P346" s="3"/>
    </row>
    <row r="347" spans="1:16" x14ac:dyDescent="0.2">
      <c r="A347" s="4"/>
      <c r="B347" s="4"/>
      <c r="C347" s="4"/>
      <c r="D347" s="4"/>
      <c r="E347" s="5"/>
      <c r="F347" s="5"/>
      <c r="G347" s="5"/>
      <c r="H347" s="6"/>
      <c r="I347" s="5"/>
      <c r="J347" s="5"/>
      <c r="K347" s="5"/>
      <c r="L347" s="6"/>
      <c r="M347" s="6"/>
      <c r="N347" s="6"/>
      <c r="O347" s="6"/>
      <c r="P347" s="3"/>
    </row>
    <row r="348" spans="1:16" x14ac:dyDescent="0.2">
      <c r="A348" s="4"/>
      <c r="B348" s="4"/>
      <c r="C348" s="4"/>
      <c r="D348" s="4"/>
      <c r="E348" s="5"/>
      <c r="F348" s="5"/>
      <c r="G348" s="5"/>
      <c r="H348" s="6"/>
      <c r="I348" s="5"/>
      <c r="J348" s="5"/>
      <c r="K348" s="5"/>
      <c r="L348" s="6"/>
      <c r="M348" s="6"/>
      <c r="N348" s="6"/>
      <c r="O348" s="6"/>
      <c r="P348" s="3"/>
    </row>
    <row r="349" spans="1:16" x14ac:dyDescent="0.2">
      <c r="A349" s="4"/>
      <c r="B349" s="4"/>
      <c r="C349" s="4"/>
      <c r="D349" s="4"/>
      <c r="E349" s="5"/>
      <c r="F349" s="5"/>
      <c r="G349" s="5"/>
      <c r="H349" s="6"/>
      <c r="I349" s="5"/>
      <c r="J349" s="5"/>
      <c r="K349" s="5"/>
      <c r="L349" s="6"/>
      <c r="M349" s="6"/>
      <c r="N349" s="6"/>
      <c r="O349" s="6"/>
      <c r="P349" s="3"/>
    </row>
    <row r="350" spans="1:16" x14ac:dyDescent="0.2">
      <c r="A350" s="4"/>
      <c r="B350" s="4"/>
      <c r="C350" s="4"/>
      <c r="D350" s="4"/>
      <c r="E350" s="5"/>
      <c r="F350" s="5"/>
      <c r="G350" s="5"/>
      <c r="H350" s="6"/>
      <c r="I350" s="5"/>
      <c r="J350" s="5"/>
      <c r="K350" s="5"/>
      <c r="L350" s="6"/>
      <c r="M350" s="6"/>
      <c r="N350" s="6"/>
      <c r="O350" s="6"/>
      <c r="P350" s="3"/>
    </row>
    <row r="351" spans="1:16" x14ac:dyDescent="0.2">
      <c r="A351" s="4"/>
      <c r="B351" s="4"/>
      <c r="C351" s="4"/>
      <c r="D351" s="4"/>
      <c r="E351" s="5"/>
      <c r="F351" s="5"/>
      <c r="G351" s="5"/>
      <c r="H351" s="6"/>
      <c r="I351" s="5"/>
      <c r="J351" s="5"/>
      <c r="K351" s="5"/>
      <c r="L351" s="6"/>
      <c r="M351" s="6"/>
      <c r="N351" s="6"/>
      <c r="O351" s="6"/>
      <c r="P351" s="3"/>
    </row>
    <row r="352" spans="1:16" x14ac:dyDescent="0.2">
      <c r="A352" s="4"/>
      <c r="B352" s="4"/>
      <c r="C352" s="4"/>
      <c r="D352" s="4"/>
      <c r="E352" s="5"/>
      <c r="F352" s="5"/>
      <c r="G352" s="5"/>
      <c r="H352" s="6"/>
      <c r="I352" s="5"/>
      <c r="J352" s="5"/>
      <c r="K352" s="5"/>
      <c r="L352" s="6"/>
      <c r="M352" s="6"/>
      <c r="N352" s="6"/>
      <c r="O352" s="6"/>
      <c r="P352" s="3"/>
    </row>
    <row r="353" spans="1:16" x14ac:dyDescent="0.2">
      <c r="A353" s="4"/>
      <c r="B353" s="4"/>
      <c r="C353" s="4"/>
      <c r="D353" s="4"/>
      <c r="E353" s="5"/>
      <c r="F353" s="5"/>
      <c r="G353" s="5"/>
      <c r="H353" s="6"/>
      <c r="I353" s="5"/>
      <c r="J353" s="5"/>
      <c r="K353" s="5"/>
      <c r="L353" s="6"/>
      <c r="M353" s="6"/>
      <c r="N353" s="6"/>
      <c r="O353" s="6"/>
      <c r="P353" s="3"/>
    </row>
    <row r="354" spans="1:16" x14ac:dyDescent="0.2">
      <c r="A354" s="4"/>
      <c r="B354" s="4"/>
      <c r="C354" s="4"/>
      <c r="D354" s="4"/>
      <c r="E354" s="5"/>
      <c r="F354" s="5"/>
      <c r="G354" s="5"/>
      <c r="H354" s="6"/>
      <c r="I354" s="5"/>
      <c r="J354" s="5"/>
      <c r="K354" s="5"/>
      <c r="L354" s="6"/>
      <c r="M354" s="6"/>
      <c r="N354" s="6"/>
      <c r="O354" s="6"/>
      <c r="P354" s="3"/>
    </row>
    <row r="355" spans="1:16" x14ac:dyDescent="0.2">
      <c r="A355" s="4"/>
      <c r="B355" s="4"/>
      <c r="C355" s="4"/>
      <c r="D355" s="4"/>
      <c r="E355" s="5"/>
      <c r="F355" s="5"/>
      <c r="G355" s="5"/>
      <c r="H355" s="6"/>
      <c r="I355" s="5"/>
      <c r="J355" s="5"/>
      <c r="K355" s="5"/>
      <c r="L355" s="6"/>
      <c r="M355" s="6"/>
      <c r="N355" s="6"/>
      <c r="O355" s="6"/>
      <c r="P355" s="3"/>
    </row>
    <row r="356" spans="1:16" x14ac:dyDescent="0.2">
      <c r="A356" s="4"/>
      <c r="B356" s="4"/>
      <c r="C356" s="4"/>
      <c r="D356" s="4"/>
      <c r="E356" s="5"/>
      <c r="F356" s="5"/>
      <c r="G356" s="5"/>
      <c r="H356" s="6"/>
      <c r="I356" s="5"/>
      <c r="J356" s="5"/>
      <c r="K356" s="5"/>
      <c r="L356" s="6"/>
      <c r="M356" s="6"/>
      <c r="N356" s="6"/>
      <c r="O356" s="6"/>
      <c r="P356" s="3"/>
    </row>
    <row r="357" spans="1:16" x14ac:dyDescent="0.2">
      <c r="A357" s="4"/>
      <c r="B357" s="4"/>
      <c r="C357" s="4"/>
      <c r="D357" s="4"/>
      <c r="E357" s="5"/>
      <c r="F357" s="5"/>
      <c r="G357" s="5"/>
      <c r="H357" s="6"/>
      <c r="I357" s="5"/>
      <c r="J357" s="5"/>
      <c r="K357" s="5"/>
      <c r="L357" s="6"/>
      <c r="M357" s="6"/>
      <c r="N357" s="6"/>
      <c r="O357" s="6"/>
      <c r="P357" s="3"/>
    </row>
    <row r="358" spans="1:16" x14ac:dyDescent="0.2">
      <c r="A358" s="4"/>
      <c r="B358" s="4"/>
      <c r="C358" s="4"/>
      <c r="D358" s="4"/>
      <c r="E358" s="5"/>
      <c r="F358" s="5"/>
      <c r="G358" s="5"/>
      <c r="H358" s="6"/>
      <c r="I358" s="5"/>
      <c r="J358" s="5"/>
      <c r="K358" s="5"/>
      <c r="L358" s="6"/>
      <c r="M358" s="6"/>
      <c r="N358" s="6"/>
      <c r="O358" s="6"/>
      <c r="P358" s="3"/>
    </row>
    <row r="359" spans="1:16" x14ac:dyDescent="0.2">
      <c r="A359" s="4"/>
      <c r="B359" s="4"/>
      <c r="C359" s="4"/>
      <c r="D359" s="4"/>
      <c r="E359" s="5"/>
      <c r="F359" s="5"/>
      <c r="G359" s="5"/>
      <c r="H359" s="6"/>
      <c r="I359" s="5"/>
      <c r="J359" s="5"/>
      <c r="K359" s="5"/>
      <c r="L359" s="6"/>
      <c r="M359" s="6"/>
      <c r="N359" s="6"/>
      <c r="O359" s="6"/>
      <c r="P359" s="3"/>
    </row>
    <row r="360" spans="1:16" x14ac:dyDescent="0.2">
      <c r="A360" s="4"/>
      <c r="B360" s="4"/>
      <c r="C360" s="4"/>
      <c r="D360" s="4"/>
      <c r="E360" s="5"/>
      <c r="F360" s="5"/>
      <c r="G360" s="5"/>
      <c r="H360" s="6"/>
      <c r="I360" s="5"/>
      <c r="J360" s="5"/>
      <c r="K360" s="5"/>
      <c r="L360" s="6"/>
      <c r="M360" s="6"/>
      <c r="N360" s="6"/>
      <c r="O360" s="6"/>
      <c r="P360" s="3"/>
    </row>
    <row r="361" spans="1:16" x14ac:dyDescent="0.2">
      <c r="A361" s="4"/>
      <c r="B361" s="4"/>
      <c r="C361" s="4"/>
      <c r="D361" s="4"/>
      <c r="E361" s="5"/>
      <c r="F361" s="5"/>
      <c r="G361" s="5"/>
      <c r="H361" s="6"/>
      <c r="I361" s="5"/>
      <c r="J361" s="5"/>
      <c r="K361" s="5"/>
      <c r="L361" s="6"/>
      <c r="M361" s="6"/>
      <c r="N361" s="6"/>
      <c r="O361" s="6"/>
      <c r="P361" s="3"/>
    </row>
    <row r="362" spans="1:16" x14ac:dyDescent="0.2">
      <c r="A362" s="4"/>
      <c r="B362" s="4"/>
      <c r="C362" s="4"/>
      <c r="D362" s="4"/>
      <c r="E362" s="5"/>
      <c r="F362" s="5"/>
      <c r="G362" s="5"/>
      <c r="H362" s="6"/>
      <c r="I362" s="5"/>
      <c r="J362" s="5"/>
      <c r="K362" s="5"/>
      <c r="L362" s="6"/>
      <c r="M362" s="6"/>
      <c r="N362" s="6"/>
      <c r="O362" s="6"/>
      <c r="P362" s="3"/>
    </row>
    <row r="363" spans="1:16" x14ac:dyDescent="0.2">
      <c r="A363" s="4"/>
      <c r="B363" s="4"/>
      <c r="C363" s="4"/>
      <c r="D363" s="4"/>
      <c r="E363" s="5"/>
      <c r="F363" s="5"/>
      <c r="G363" s="5"/>
      <c r="H363" s="6"/>
      <c r="I363" s="5"/>
      <c r="J363" s="5"/>
      <c r="K363" s="5"/>
      <c r="L363" s="6"/>
      <c r="M363" s="6"/>
      <c r="N363" s="6"/>
      <c r="O363" s="6"/>
      <c r="P363" s="3"/>
    </row>
    <row r="364" spans="1:16" x14ac:dyDescent="0.2">
      <c r="A364" s="4"/>
      <c r="B364" s="4"/>
      <c r="C364" s="4"/>
      <c r="D364" s="4"/>
      <c r="E364" s="5"/>
      <c r="F364" s="5"/>
      <c r="G364" s="5"/>
      <c r="H364" s="6"/>
      <c r="I364" s="5"/>
      <c r="J364" s="5"/>
      <c r="K364" s="5"/>
      <c r="L364" s="6"/>
      <c r="M364" s="6"/>
      <c r="N364" s="6"/>
      <c r="O364" s="6"/>
      <c r="P364" s="3"/>
    </row>
    <row r="365" spans="1:16" x14ac:dyDescent="0.2">
      <c r="A365" s="4"/>
      <c r="B365" s="4"/>
      <c r="C365" s="4"/>
      <c r="D365" s="4"/>
      <c r="E365" s="5"/>
      <c r="F365" s="5"/>
      <c r="G365" s="5"/>
      <c r="H365" s="6"/>
      <c r="I365" s="5"/>
      <c r="J365" s="5"/>
      <c r="K365" s="5"/>
      <c r="L365" s="6"/>
      <c r="M365" s="6"/>
      <c r="N365" s="6"/>
      <c r="O365" s="6"/>
      <c r="P365" s="3"/>
    </row>
    <row r="366" spans="1:16" x14ac:dyDescent="0.2">
      <c r="A366" s="4"/>
      <c r="B366" s="4"/>
      <c r="C366" s="4"/>
      <c r="D366" s="4"/>
      <c r="E366" s="5"/>
      <c r="F366" s="5"/>
      <c r="G366" s="5"/>
      <c r="H366" s="6"/>
      <c r="I366" s="5"/>
      <c r="J366" s="5"/>
      <c r="K366" s="5"/>
      <c r="L366" s="6"/>
      <c r="M366" s="6"/>
      <c r="N366" s="6"/>
      <c r="O366" s="6"/>
      <c r="P366" s="3"/>
    </row>
    <row r="367" spans="1:16" x14ac:dyDescent="0.2">
      <c r="A367" s="4"/>
      <c r="B367" s="4"/>
      <c r="C367" s="4"/>
      <c r="D367" s="4"/>
      <c r="E367" s="5"/>
      <c r="F367" s="5"/>
      <c r="G367" s="5"/>
      <c r="H367" s="6"/>
      <c r="I367" s="5"/>
      <c r="J367" s="5"/>
      <c r="K367" s="5"/>
      <c r="L367" s="6"/>
      <c r="M367" s="6"/>
      <c r="N367" s="6"/>
      <c r="O367" s="6"/>
      <c r="P367" s="3"/>
    </row>
    <row r="368" spans="1:16" x14ac:dyDescent="0.2">
      <c r="A368" s="4"/>
      <c r="B368" s="4"/>
      <c r="C368" s="4"/>
      <c r="D368" s="4"/>
      <c r="E368" s="5"/>
      <c r="F368" s="5"/>
      <c r="G368" s="5"/>
      <c r="H368" s="6"/>
      <c r="I368" s="5"/>
      <c r="J368" s="5"/>
      <c r="K368" s="5"/>
      <c r="L368" s="6"/>
      <c r="M368" s="6"/>
      <c r="N368" s="6"/>
      <c r="O368" s="6"/>
      <c r="P368" s="3"/>
    </row>
    <row r="369" spans="1:16" x14ac:dyDescent="0.2">
      <c r="A369" s="4"/>
      <c r="B369" s="4"/>
      <c r="C369" s="4"/>
      <c r="D369" s="4"/>
      <c r="E369" s="5"/>
      <c r="F369" s="5"/>
      <c r="G369" s="5"/>
      <c r="H369" s="6"/>
      <c r="I369" s="5"/>
      <c r="J369" s="5"/>
      <c r="K369" s="5"/>
      <c r="L369" s="6"/>
      <c r="M369" s="6"/>
      <c r="N369" s="6"/>
      <c r="O369" s="6"/>
      <c r="P369" s="3"/>
    </row>
    <row r="370" spans="1:16" x14ac:dyDescent="0.2">
      <c r="A370" s="4"/>
      <c r="B370" s="4"/>
      <c r="C370" s="4"/>
      <c r="D370" s="4"/>
      <c r="E370" s="5"/>
      <c r="F370" s="5"/>
      <c r="G370" s="5"/>
      <c r="H370" s="6"/>
      <c r="I370" s="5"/>
      <c r="J370" s="5"/>
      <c r="K370" s="5"/>
      <c r="L370" s="6"/>
      <c r="M370" s="6"/>
      <c r="N370" s="6"/>
      <c r="O370" s="6"/>
      <c r="P370" s="3"/>
    </row>
    <row r="371" spans="1:16" x14ac:dyDescent="0.2">
      <c r="A371" s="4"/>
      <c r="B371" s="4"/>
      <c r="C371" s="4"/>
      <c r="D371" s="4"/>
      <c r="E371" s="5"/>
      <c r="F371" s="5"/>
      <c r="G371" s="5"/>
      <c r="H371" s="6"/>
      <c r="I371" s="5"/>
      <c r="J371" s="5"/>
      <c r="K371" s="5"/>
      <c r="L371" s="6"/>
      <c r="M371" s="6"/>
      <c r="N371" s="6"/>
      <c r="O371" s="6"/>
      <c r="P371" s="3"/>
    </row>
    <row r="372" spans="1:16" x14ac:dyDescent="0.2">
      <c r="A372" s="4"/>
      <c r="B372" s="4"/>
      <c r="C372" s="4"/>
      <c r="D372" s="4"/>
      <c r="E372" s="5"/>
      <c r="F372" s="5"/>
      <c r="G372" s="5"/>
      <c r="H372" s="6"/>
      <c r="I372" s="5"/>
      <c r="J372" s="5"/>
      <c r="K372" s="5"/>
      <c r="L372" s="6"/>
      <c r="M372" s="6"/>
      <c r="N372" s="6"/>
      <c r="O372" s="6"/>
      <c r="P372" s="3"/>
    </row>
    <row r="373" spans="1:16" x14ac:dyDescent="0.2">
      <c r="A373" s="4"/>
      <c r="B373" s="4"/>
      <c r="C373" s="4"/>
      <c r="D373" s="4"/>
      <c r="E373" s="5"/>
      <c r="F373" s="5"/>
      <c r="G373" s="5"/>
      <c r="H373" s="6"/>
      <c r="I373" s="5"/>
      <c r="J373" s="5"/>
      <c r="K373" s="5"/>
      <c r="L373" s="6"/>
      <c r="M373" s="6"/>
      <c r="N373" s="6"/>
      <c r="O373" s="6"/>
      <c r="P373" s="3"/>
    </row>
    <row r="374" spans="1:16" x14ac:dyDescent="0.2">
      <c r="A374" s="4"/>
      <c r="B374" s="4"/>
      <c r="C374" s="4"/>
      <c r="D374" s="4"/>
      <c r="E374" s="5"/>
      <c r="F374" s="5"/>
      <c r="G374" s="5"/>
      <c r="H374" s="6"/>
      <c r="I374" s="5"/>
      <c r="J374" s="5"/>
      <c r="K374" s="5"/>
      <c r="L374" s="6"/>
      <c r="M374" s="6"/>
      <c r="N374" s="6"/>
      <c r="O374" s="6"/>
      <c r="P374" s="3"/>
    </row>
    <row r="375" spans="1:16" x14ac:dyDescent="0.2">
      <c r="A375" s="4"/>
      <c r="B375" s="4"/>
      <c r="C375" s="4"/>
      <c r="D375" s="4"/>
      <c r="E375" s="5"/>
      <c r="F375" s="5"/>
      <c r="G375" s="5"/>
      <c r="H375" s="6"/>
      <c r="I375" s="5"/>
      <c r="J375" s="5"/>
      <c r="K375" s="5"/>
      <c r="L375" s="6"/>
      <c r="M375" s="6"/>
      <c r="N375" s="6"/>
      <c r="O375" s="6"/>
      <c r="P375" s="3"/>
    </row>
    <row r="376" spans="1:16" x14ac:dyDescent="0.2">
      <c r="A376" s="4"/>
      <c r="B376" s="4"/>
      <c r="C376" s="4"/>
      <c r="D376" s="4"/>
      <c r="E376" s="5"/>
      <c r="F376" s="5"/>
      <c r="G376" s="5"/>
      <c r="H376" s="6"/>
      <c r="I376" s="5"/>
      <c r="J376" s="5"/>
      <c r="K376" s="5"/>
      <c r="L376" s="6"/>
      <c r="M376" s="6"/>
      <c r="N376" s="6"/>
      <c r="O376" s="6"/>
      <c r="P376" s="3"/>
    </row>
    <row r="377" spans="1:16" x14ac:dyDescent="0.2">
      <c r="A377" s="4"/>
      <c r="B377" s="4"/>
      <c r="C377" s="4"/>
      <c r="D377" s="4"/>
      <c r="E377" s="5"/>
      <c r="F377" s="5"/>
      <c r="G377" s="5"/>
      <c r="H377" s="6"/>
      <c r="I377" s="5"/>
      <c r="J377" s="5"/>
      <c r="K377" s="5"/>
      <c r="L377" s="6"/>
      <c r="M377" s="6"/>
      <c r="N377" s="6"/>
      <c r="O377" s="6"/>
      <c r="P377" s="3"/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outlinePr summaryBelow="0"/>
  </sheetPr>
  <dimension ref="A1:B2"/>
  <sheetViews>
    <sheetView showGridLines="0" topLeftCell="A3" workbookViewId="0"/>
  </sheetViews>
  <sheetFormatPr defaultRowHeight="12.75" x14ac:dyDescent="0.2"/>
  <sheetData>
    <row r="1" spans="1:2" ht="0" hidden="1" customHeight="1" x14ac:dyDescent="0.2">
      <c r="A1" t="s">
        <v>118</v>
      </c>
      <c r="B1" t="s">
        <v>119</v>
      </c>
    </row>
    <row r="2" spans="1:2" ht="0" hidden="1" customHeight="1" x14ac:dyDescent="0.2">
      <c r="A2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Environmental Purchases Summary</vt:lpstr>
      <vt:lpstr>ChartData</vt:lpstr>
      <vt:lpstr>report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Pierce (Herfurth), Roxanne</dc:creator>
  <cp:lastModifiedBy>Homa, Amy (OMB)</cp:lastModifiedBy>
  <dcterms:created xsi:type="dcterms:W3CDTF">2019-09-11T22:53:06Z</dcterms:created>
  <dcterms:modified xsi:type="dcterms:W3CDTF">2020-02-10T12:35:31Z</dcterms:modified>
</cp:coreProperties>
</file>